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 defaultThemeVersion="124226"/>
  <bookViews>
    <workbookView xWindow="-120" yWindow="-120" windowWidth="29040" windowHeight="15840"/>
  </bookViews>
  <sheets>
    <sheet name="30.06.2025" sheetId="10" r:id="rId1"/>
  </sheets>
  <definedNames>
    <definedName name="_xlnm.Print_Titles" localSheetId="0">'30.06.2025'!$3:$4</definedName>
    <definedName name="_xlnm.Print_Area" localSheetId="0">'30.06.2025'!$A$1:$V$55</definedName>
  </definedNames>
  <calcPr calcId="191029"/>
</workbook>
</file>

<file path=xl/calcChain.xml><?xml version="1.0" encoding="utf-8"?>
<calcChain xmlns="http://schemas.openxmlformats.org/spreadsheetml/2006/main">
  <c r="H41" i="10" l="1"/>
  <c r="I41" i="10"/>
  <c r="J41" i="10"/>
  <c r="K41" i="10"/>
  <c r="L41" i="10"/>
  <c r="M41" i="10"/>
  <c r="N41" i="10"/>
  <c r="O41" i="10"/>
  <c r="P41" i="10"/>
  <c r="Q41" i="10"/>
  <c r="R41" i="10"/>
  <c r="P24" i="10"/>
  <c r="R37" i="10"/>
  <c r="Q37" i="10"/>
  <c r="H34" i="10"/>
  <c r="I34" i="10"/>
  <c r="J34" i="10"/>
  <c r="K34" i="10"/>
  <c r="L34" i="10"/>
  <c r="M34" i="10"/>
  <c r="N34" i="10"/>
  <c r="O34" i="10"/>
  <c r="P34" i="10"/>
  <c r="G34" i="10"/>
  <c r="H38" i="10"/>
  <c r="I38" i="10"/>
  <c r="J38" i="10"/>
  <c r="K38" i="10"/>
  <c r="L38" i="10"/>
  <c r="M38" i="10"/>
  <c r="N38" i="10"/>
  <c r="O38" i="10"/>
  <c r="P38" i="10"/>
  <c r="G38" i="10"/>
  <c r="R36" i="10"/>
  <c r="Q36" i="10"/>
  <c r="J21" i="10"/>
  <c r="K21" i="10"/>
  <c r="L21" i="10"/>
  <c r="M21" i="10"/>
  <c r="N21" i="10"/>
  <c r="O21" i="10"/>
  <c r="P21" i="10"/>
  <c r="R23" i="10"/>
  <c r="Q23" i="10"/>
  <c r="I21" i="10"/>
  <c r="K25" i="10"/>
  <c r="P11" i="10"/>
  <c r="O11" i="10"/>
  <c r="P14" i="10"/>
  <c r="O14" i="10"/>
  <c r="P18" i="10"/>
  <c r="O18" i="10"/>
  <c r="P25" i="10"/>
  <c r="O25" i="10"/>
  <c r="P28" i="10"/>
  <c r="O28" i="10"/>
  <c r="O24" i="10" s="1"/>
  <c r="P30" i="10"/>
  <c r="O30" i="10"/>
  <c r="H30" i="10"/>
  <c r="I30" i="10"/>
  <c r="J30" i="10"/>
  <c r="K30" i="10"/>
  <c r="L30" i="10"/>
  <c r="M30" i="10"/>
  <c r="N30" i="10"/>
  <c r="G30" i="10"/>
  <c r="R32" i="10"/>
  <c r="R33" i="10"/>
  <c r="Q32" i="10"/>
  <c r="Q33" i="10"/>
  <c r="H25" i="10"/>
  <c r="I25" i="10"/>
  <c r="J25" i="10"/>
  <c r="L25" i="10"/>
  <c r="M25" i="10"/>
  <c r="N25" i="10"/>
  <c r="G25" i="10"/>
  <c r="Q26" i="10"/>
  <c r="R26" i="10"/>
  <c r="H21" i="10"/>
  <c r="G21" i="10"/>
  <c r="Q22" i="10"/>
  <c r="R22" i="10"/>
  <c r="R21" i="10" s="1"/>
  <c r="Q21" i="10" l="1"/>
  <c r="R40" i="10" l="1"/>
  <c r="Q40" i="10"/>
  <c r="R39" i="10"/>
  <c r="R38" i="10" s="1"/>
  <c r="Q39" i="10"/>
  <c r="Q38" i="10" s="1"/>
  <c r="R35" i="10"/>
  <c r="R34" i="10" s="1"/>
  <c r="Q35" i="10"/>
  <c r="Q34" i="10" s="1"/>
  <c r="R31" i="10"/>
  <c r="R30" i="10" s="1"/>
  <c r="Q31" i="10"/>
  <c r="Q30" i="10" s="1"/>
  <c r="R29" i="10"/>
  <c r="R28" i="10" s="1"/>
  <c r="Q29" i="10"/>
  <c r="Q28" i="10" s="1"/>
  <c r="N28" i="10"/>
  <c r="N24" i="10" s="1"/>
  <c r="M28" i="10"/>
  <c r="M24" i="10" s="1"/>
  <c r="L28" i="10"/>
  <c r="L24" i="10" s="1"/>
  <c r="K28" i="10"/>
  <c r="K24" i="10" s="1"/>
  <c r="J28" i="10"/>
  <c r="J24" i="10" s="1"/>
  <c r="I28" i="10"/>
  <c r="I24" i="10" s="1"/>
  <c r="H28" i="10"/>
  <c r="H24" i="10" s="1"/>
  <c r="G28" i="10"/>
  <c r="G24" i="10" s="1"/>
  <c r="R27" i="10"/>
  <c r="R25" i="10" s="1"/>
  <c r="Q27" i="10"/>
  <c r="Q25" i="10" s="1"/>
  <c r="R20" i="10"/>
  <c r="Q20" i="10"/>
  <c r="R19" i="10"/>
  <c r="Q19" i="10"/>
  <c r="N18" i="10"/>
  <c r="M18" i="10"/>
  <c r="L18" i="10"/>
  <c r="K18" i="10"/>
  <c r="J18" i="10"/>
  <c r="I18" i="10"/>
  <c r="H18" i="10"/>
  <c r="G18" i="10"/>
  <c r="R17" i="10"/>
  <c r="Q17" i="10"/>
  <c r="R16" i="10"/>
  <c r="Q16" i="10"/>
  <c r="R15" i="10"/>
  <c r="Q15" i="10"/>
  <c r="N14" i="10"/>
  <c r="M14" i="10"/>
  <c r="L14" i="10"/>
  <c r="K14" i="10"/>
  <c r="J14" i="10"/>
  <c r="I14" i="10"/>
  <c r="H14" i="10"/>
  <c r="G14" i="10"/>
  <c r="R13" i="10"/>
  <c r="Q13" i="10"/>
  <c r="R12" i="10"/>
  <c r="Q12" i="10"/>
  <c r="N11" i="10"/>
  <c r="M11" i="10"/>
  <c r="L11" i="10"/>
  <c r="K11" i="10"/>
  <c r="J11" i="10"/>
  <c r="I11" i="10"/>
  <c r="H11" i="10"/>
  <c r="G11" i="10"/>
  <c r="R10" i="10"/>
  <c r="Q10" i="10"/>
  <c r="R9" i="10"/>
  <c r="Q9" i="10"/>
  <c r="R8" i="10"/>
  <c r="Q8" i="10"/>
  <c r="N7" i="10"/>
  <c r="N6" i="10" s="1"/>
  <c r="M7" i="10"/>
  <c r="M6" i="10" s="1"/>
  <c r="L7" i="10"/>
  <c r="L6" i="10" s="1"/>
  <c r="K7" i="10"/>
  <c r="K6" i="10" s="1"/>
  <c r="J7" i="10"/>
  <c r="J6" i="10" s="1"/>
  <c r="I7" i="10"/>
  <c r="I6" i="10" s="1"/>
  <c r="H6" i="10"/>
  <c r="G6" i="10"/>
  <c r="Q24" i="10" l="1"/>
  <c r="R24" i="10"/>
  <c r="R7" i="10"/>
  <c r="R6" i="10" s="1"/>
  <c r="R11" i="10"/>
  <c r="G41" i="10"/>
  <c r="Q11" i="10"/>
  <c r="Q18" i="10"/>
  <c r="Q7" i="10"/>
  <c r="Q6" i="10" s="1"/>
  <c r="Q14" i="10"/>
  <c r="R18" i="10"/>
  <c r="R14" i="10"/>
</calcChain>
</file>

<file path=xl/sharedStrings.xml><?xml version="1.0" encoding="utf-8"?>
<sst xmlns="http://schemas.openxmlformats.org/spreadsheetml/2006/main" count="153" uniqueCount="109">
  <si>
    <t>№</t>
  </si>
  <si>
    <t>Срок реализации</t>
  </si>
  <si>
    <t>Ответственный исполнитель</t>
  </si>
  <si>
    <t>Выполнение работ, на основании муниципальных контрактов, предметом которых является одновременное выполнение работ по проектированию, строительству и вводу в эксплуатацию объектов капитального строительства, приобретение жилых помещений в многоквартирных домах для расселения многоквартирных домов, признанных аварийными до 1 января 2017 года в связи с физическим износом и подлежащих сносу или реконструкции</t>
  </si>
  <si>
    <t>Срок ввода объектов в эксплуатацию:</t>
  </si>
  <si>
    <t>Наименование регионального проекта</t>
  </si>
  <si>
    <t>7.1</t>
  </si>
  <si>
    <t>№ проекта</t>
  </si>
  <si>
    <t>План</t>
  </si>
  <si>
    <t>Факт</t>
  </si>
  <si>
    <t>Наименование мероприятия регионального проекта</t>
  </si>
  <si>
    <t>Соглашение о предоставлении  межбюджетного трансферта, имеющего целевое назначение</t>
  </si>
  <si>
    <t>Наименование  муниципальной программы, подпрограммы, мероприятия</t>
  </si>
  <si>
    <t>Федеральный бюджет                       (в рамках соглашения)</t>
  </si>
  <si>
    <t>Областной бюджет                                (в рамках соглашения)</t>
  </si>
  <si>
    <t>Сведения о реализации региональных проектов в муниципальном образовании «Северодвинск»</t>
  </si>
  <si>
    <t xml:space="preserve">Муниципальная программа                         «Развитие жилищного строительства Северодвинска»                               подпрограмма 1 «Содействие развитию жилищного строительства Северодвинска»                                                     мероприятие 1.01 «Проектирование и строительство многоквартирных домов» </t>
  </si>
  <si>
    <t>Внебюджетные источники*</t>
  </si>
  <si>
    <t>Всего</t>
  </si>
  <si>
    <t>Терновая Т.В.</t>
  </si>
  <si>
    <t xml:space="preserve">Благоустройство общественной территории </t>
  </si>
  <si>
    <t>Туфанов М.А.</t>
  </si>
  <si>
    <t xml:space="preserve">Формирование современной комфортной городской среды </t>
  </si>
  <si>
    <t xml:space="preserve">Дополнительное соглашение от 26.11.2021 № 10 к соглашению от 30 мая 2019 года № 11/2019  о предоставлении субсидии из областного бюджета местному бюджету  на софинансирование капитальных вложений в объекты муниципальной собственности муниципальных образований Архангельской области
</t>
  </si>
  <si>
    <t xml:space="preserve">Местный бюджет                               </t>
  </si>
  <si>
    <t>8</t>
  </si>
  <si>
    <t>Благоустройство дворовых территорий</t>
  </si>
  <si>
    <t>8.1</t>
  </si>
  <si>
    <t>9</t>
  </si>
  <si>
    <t>10</t>
  </si>
  <si>
    <t>Подготовка проектной документации</t>
  </si>
  <si>
    <t>10.1</t>
  </si>
  <si>
    <t>Нераспределенные лимиты</t>
  </si>
  <si>
    <t>Никитин Н.Н.</t>
  </si>
  <si>
    <t>Е.Н. Комарова</t>
  </si>
  <si>
    <t>Обеспечение устойчивого сокращения непригодного для проживания жилищного фонда (национальный проект  «Жилье и городская среда»)</t>
  </si>
  <si>
    <t>Муниципальная программа «Развитие жилищного строительства Северодвинска»  
подпрограмма 1 «Содействие развитию жилищного строительства Северодвинска» 
Мероприятие 2.01 «Выплата возмещения лицам, являющимся собственниками жилых помещений, расположенных в аварийных многоквартирных домах»</t>
  </si>
  <si>
    <t xml:space="preserve">Дополнительное соглашения № 14/2023 от 31.01.2024 и № 15/2023 от 20.03.2024 
к Соглашению о предоставлении субсидии из областного бюджета бюджету муниципального образования Архангельской области от 03.02.2020 № 2/2020; субвенций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 развития малоэтажного жилищного строительства (на обеспечение собственников жилыми помещениями в форме субсидии)
</t>
  </si>
  <si>
    <t>не предусмотрены</t>
  </si>
  <si>
    <t>Переселение собственников путем выплаты им возмещения взамен изымаемых жилых помещений в рамках адресной программы Архангельской области «Переселение граждан из аварийного жилищного фонда на 2019-2025 годы», утвержденной постановлением Правительства Архангельской области от 26.03.2019 № 153-пп</t>
  </si>
  <si>
    <t xml:space="preserve">Муниципальная программа «Обеспечение комфортного и безопасного проживания населения на территории муниципального образования «Северодвинск»                                                                                                                         подпрограмма 4 «Благоустройство территории»                                                 мероприятие 2.04 «Выполнение работ по благоустройству придомовых и общественных территорий в рамках регионального проекта «Формирование комфортной городской среды в Архангельской области» </t>
  </si>
  <si>
    <t>* - внебюджетные источники:  средства публично-правовой компании «Фонд развития территорий»</t>
  </si>
  <si>
    <t>Мероприятие реализуется (31.12.2024 срок завершения программы переселения 
2019-2025 годы)</t>
  </si>
  <si>
    <t>В Администрацию Северодвинска 04.10.2024 поступило на согласование дополнительное соглашение № 16/2024 к Соглашению о предоставлении субсидии из областного бюджета бюджету муниципального образования Архангельской области от 03.02.2020 № 2/2020, в соответствии с которым срок реализации мероприятий программы переселения, в том числе по выплате собственникам денежного возмещения за изымаемое у них аварийное жилье, продлевается до 31.12.2024</t>
  </si>
  <si>
    <t>Объем финансирования в 2025 году, тыс. руб.</t>
  </si>
  <si>
    <t>Благоустройство общественной территории, расположенной в районе многоквартирного дома №144 по ул. Южной</t>
  </si>
  <si>
    <t>Формирование комфортной городской среды 
(национальный проект 
«Инфраструктура для жизни»)</t>
  </si>
  <si>
    <t>от 21.03.2025 
№ 017-25-КЖКХ</t>
  </si>
  <si>
    <t>Соглашение о предоставлении субсидии из бюджета Архангельской области бюджету муниципального округа Архангельской области «Город Северодвинск» на реализацию муниципальных программ формирования современной городской среды в рамках регионального проекта "Формирование комфортной городской среды в Архангельской области" от 12.02.2025 № 11503000-1-2025-012</t>
  </si>
  <si>
    <t>Проверке достоверности сметной стоимости объекта</t>
  </si>
  <si>
    <t>Оказание услуги по проверке достоверности сметной стоимости объекта: "Благоустройство ОТ, расположенной в р-не МКД № 144 по ул. Южной"</t>
  </si>
  <si>
    <t>Подготовка проектной документации на благоустройство объекта "Благоустройство общественной территории, расположенной вблизи храма "Церковь Николая Чудотворца" в городе Северодвинске Архангельской области"</t>
  </si>
  <si>
    <t>Рализация проекта Всероссийского конкурса Набережная имени А. Зрячева"</t>
  </si>
  <si>
    <t>Соглашение о предоставлении муниципальному бюджетному или автономному учреждению субсидии в соответствии с абзацем вторым пункта 1 статьи 78.1. Бюджетного кодекса Российской Федерациии</t>
  </si>
  <si>
    <t>9.1</t>
  </si>
  <si>
    <t>11</t>
  </si>
  <si>
    <t>11.1</t>
  </si>
  <si>
    <t>Соглашение о предоставлении субсидии из бюджета Архангельской области бюджету муниципального округа Архангельской области «Город Северодвинск» на создание комфортной городской среды в малых городах и исторических поселениях - победителях Всероссийского конкурса лучших проектов создания комфортной городской среды от 12.02.2025 № 11503000-12025-013</t>
  </si>
  <si>
    <t>от 27.01.2025
№ 25КЖКХ-13</t>
  </si>
  <si>
    <t>от 17.10.2024
№ 24КЖКХ-214</t>
  </si>
  <si>
    <t>от 07.03.2025
№ 20-2025-114339</t>
  </si>
  <si>
    <t xml:space="preserve">Реализация мероприятий по модернизации школьных систем образования (иные межбюджетные трансферты бюджетам муниципальных районов, муниципальных округов и городских округов Архангельской области)
</t>
  </si>
  <si>
    <t>Муниципальная программа «Развитие жилищного строительства Северодвинска»  подпрограмма 2 «Развитие инженерной и социальной инфраструктуры», мероприятие 2.08 «Капитальный ремонт объектов капитального строительства общеобразовательных учреждений в рамках регионального проекта «Модернизация школьных систем образования в Архангельской области»</t>
  </si>
  <si>
    <t xml:space="preserve">Соглашение о предоставлении иного межбюджетного трансферта, имеющего целевое назначение, из областного бюджета бюджетам муниципальных районов, муниципальных округов и городских округов Архангельской области на реализацию мероприятий по модернизации школьных систем образования от 19.02.2025 № 11503000-1-2025-010
</t>
  </si>
  <si>
    <t>3290201813725000008</t>
  </si>
  <si>
    <t>Муниципальная программа«Развитие сферы культуры и туризма муниципального образования «Город Северодвинск»
Подпрограмма 2 «Развитие культурного потенциала Северодвинска»;
Мероприятие 1.05 «Подготовка и проведение мероприятий по созданию модельных библиотек в муниципальном образовании «Город Северодвинск»</t>
  </si>
  <si>
    <t xml:space="preserve">Соглашение о предоставлении субсидии из бюджета субъекта Российской Федерации
местному бюджету на создание модельных муниципальных библиотек 
от 07.02.2025 № 11503000-1-2025-008
</t>
  </si>
  <si>
    <t>Муниципальная программа«Развитие сферы культуры и туризма муниципального образования «Город Северодвинск»
Подпрограмма 3 «Сохранение и развитие системы учреждений дополнительного образования в сфере культуры и искусства»;
Мероприятие 2.04 «Оснащение образовательных учреждений в сфере культуры (школ искусств) Архангельской области музыкальными инструментами, оборудованием и материалами для творчества в соответствии с современными стандартами профессионального и дополнительного образования в сфере культуры»</t>
  </si>
  <si>
    <t>Соглашение о предоставлении субсидии из бюджета субъекта Российской Федерации
местному бюджету на мероприятия по государственной поддержке отрасли культуры в
части оснащения детских школ искусств музыкальными инструментами, оборудованием и
учебными материалами 
от 10.02.2025  № 11503000-1-2025-007</t>
  </si>
  <si>
    <t>Семейные ценности и инфраструктура культуры (национальный проект «Семья»)</t>
  </si>
  <si>
    <t>Крупник О.В.</t>
  </si>
  <si>
    <t>"Реализация
мероприятия по модернизации
школьных систем образования,
предусматривающие
капитальный ремонт и
оборудование зданий
общеобразовательных
организаций"</t>
  </si>
  <si>
    <t>Муниципальная программа «Развитие образования Северодвинска» Мероприятие 2.04. Проведение мероприятий, направленных на обновление материально-технической базы муниципальных общеобразовательных организаций</t>
  </si>
  <si>
    <t>Соглашения о предоставлении иного межбюджетного трансферта, имеющего целевое назначение, из областного бюджета бюджетам муниципальных районов ,муниципальных округов,и городских округов Архангельской области на реализацию мероприятий по модернизации школьных систем образования 19.02.2025 № 11503000-1-2025-010 (в части расходов Управления образования)</t>
  </si>
  <si>
    <t xml:space="preserve"> "Педагоги и наставники" (национальный проект "Молодежь и дети")</t>
  </si>
  <si>
    <t xml:space="preserve">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
</t>
  </si>
  <si>
    <t>Муниципальная программа «Развитие образования Северодвинска» Мероприятие 2.05. Ежемесячное денежное вознаграждение за классное руководство педагогическим работникам муниципальных общеобразовательных организаций</t>
  </si>
  <si>
    <t>Закон Архангельской области от 23 декабря 2024 г. N 186-13-ОЗ "Об областном бюджете на 2025 год и на плановый период 2026 и 2027 годов"</t>
  </si>
  <si>
    <t xml:space="preserve"> Ежемесячное денежное вознаграждение советникам директоров по воспитанию и взаимодействию с детскими общественными объединениями государственных общеобразовательных организаций, профессиональных образовательных организаций субъектов Российской Федерации, г. Байконура и федеральной территории «Сириус», муниципальных общеобразовательных организаций и профессиональных образовательных организаций
</t>
  </si>
  <si>
    <t>Муниципальная программа «Развитие образования Северодвинска» Мероприятие 2.09. Ежемесячное денежное вознаграждение советникам директоров по воспитанию и взаимодействию с детскими общественными объединениями государственных общеобразовательных организаций</t>
  </si>
  <si>
    <t xml:space="preserve">Мероприятия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
</t>
  </si>
  <si>
    <t>Муниципальная программа «Развитие образования Северодвинска» Мероприятие 2.08. Обеспечение деятельности советников директора по воспитанию и взаимодействию с детскими общественными объединениями в муниципальных общеобразовательных организациях</t>
  </si>
  <si>
    <t>"Все лучшее детям" (национальный проект "Молодежь и дети")</t>
  </si>
  <si>
    <t>Создание
модельных муниципальных библиотек</t>
  </si>
  <si>
    <t>Оснащения детских школ искусств музыкальными
инструментами, оборудованием и учебными материалами</t>
  </si>
  <si>
    <t>по состоянию на 30.06.2025</t>
  </si>
  <si>
    <t>Договор № 1/ОБ от 26.05.2025 (32514806716), Договор № 2/ОБ от 26.05.2025 (32514813239), Договор № 3/ОБ от 26.05.2025 (32514820424), Договор № 1/Н от 21.05.2025 (32514820540), Договор № 2/А от 23.05.2025 (32514798168), Договор № 1/А от 23.05.2025 (32514798232), Договор № 1/ЕП от 19.05.2025, Договор № 1/О от 21.05.2025</t>
  </si>
  <si>
    <t>Муниципальные контракты                                                       (реестровые номера)/ контракты</t>
  </si>
  <si>
    <t>1.1. по результатам сбора ценовых предложений (анализ рынка) заключены контракты (договоры) с единственным поставщиком:Контракт на поставку от 26.03.2025 № 06-2025 (поставка интерактивного оборудования (интерактивный стол)); Контракт на поставку от 13.03.2025 № 03-2025 ( услуги по изготовлению,сборке, поставке мебели).
1.2.По результатам   конкурентных процедур: заключены: Контракт от 31.03.2025 № 04-2025 (Книги, брошюры, листовки печатные прочие и подобные печатные материалы, реестровая запись   03243000393250000010001) , Контракт от 31.03.2025 №05-2025 (Работы отделочные
декоративные прочие, не
включенные в другие
группировки, реестровая запись  03243000393250000020001)
Исполнено и оплачено: 
 Контракт от 31.03.2025 № 04-2025 (Книги, брошюры, листовки печатные прочие и подобные печатные материалы, реестровая запись   03243000393250000010001)</t>
  </si>
  <si>
    <t xml:space="preserve">1.1. по результатам сбора ценовых предложений (анализ рынка) заключены контракты (договоры) с единственным поставщиком:
Контракт от 25.03.2025 № 24-2025/44ФЗ
(приобретение учебной литературы); Контракт от24.03.2025 № 16-2025/44ФЗ (поставка музыкального инструмента (скрипка)); Контракт от 24.03.2025 № 17-2025/44ФЗ (поставка музыкальных инструментов (балалайки));Контракт от 24.03.2025 № 18-2025/44ФЗ (поставка музыкального инструмента (домра)); Контракт от 18.03.2025 № 19-2025/44ФЗ (поставка пюпитров); Контракт от 18.03.2025 № 20-2025/44ФЗ (поставка мольбертов); Контракт от 24.03.2025 № 21-2025/44ФЗ (поставка акустической системы); Контракт от 24.03.2025 № 22-2025/44ФЗ (поставка музыкальных инструментов (саксофоны)); Контракт от 24.03.2025 № 23-2025/44ФЗ (поставка музыкального инструмента (бас-гитара));Контракт от 24.03.2025 № 25-2025/44ФЗ (поставка комплектующих к бас-гитаре); Контракт от 17.06.2025 № 33-2025/44ФЗ (поставка музыкального инструмента (домра концертная). 
1.2.По результатам   конкурентных процедур: заключен контракт на поставку музыкальных инструментов (пианино) от 27.03.2025 № 26-2025/44ФЗ реестровая запись (3290203536525000002)
Исполнено и оплачено: 11 контрактов  </t>
  </si>
  <si>
    <t>Латышев А.П.</t>
  </si>
  <si>
    <t xml:space="preserve">мероприятие реализуется </t>
  </si>
  <si>
    <t>Устройство искусственных дорожных неровностей на ул. Адмирала Нахимова; на ул. Первомайской в районе дома №58; на пр. Ленина в районе ул. Республиканская; на ул. Пионерская в районе ул. Торцева в городе Северодвинске</t>
  </si>
  <si>
    <t>Муиципальная программа "Обеспечение комфортного и безопасного проживания населения на территории муниципального образования "Город Северодвинск"
подпрограмма 3 "Обеспечение сохранности автомобильных дорог"
мероприятие 2.01 "Выполнение работ по обеспечению безопасности дорожного движения на автомобильных дорогах"</t>
  </si>
  <si>
    <t xml:space="preserve">Соглашение на стадии согласования
</t>
  </si>
  <si>
    <t>от 16.06.2025
№ 078-25-КЖКХ</t>
  </si>
  <si>
    <t>Благоустройство зеленой зоны, расположенной между домом № 44 по пр. Победы и зданием № 5 по ул. Лебедева (МАДОУ № 44)</t>
  </si>
  <si>
    <t>от 07.05.2025 
№ 047-25-КЖКХ</t>
  </si>
  <si>
    <t>01.10.2025</t>
  </si>
  <si>
    <t>Строительный контроль за выполнением работ по благоустройству  общественной территории, расположенной в районе многоквартирного дома №144 по ул. Южной</t>
  </si>
  <si>
    <t>Строительный контроль за выполнением работ по благоустройству зеленой зоны, расположенной между домом № 44 по пр. Победы и зданием № 5 по ул. Лебедева (МАДОУ № 44)</t>
  </si>
  <si>
    <t>от 29.04.2025
№ 25КЖКХ-81</t>
  </si>
  <si>
    <t>от 26.06.2025
№ 25КЖКХ-137</t>
  </si>
  <si>
    <t>Договор на ПСД заключен МАУ "ПКиО" Подготовка проектной документации на благоустройство территории, прилегающей к общественной территории “Набережная имени А. Зрячева» в городе Северодвинске Архангельской области"</t>
  </si>
  <si>
    <t>Подготовка проектной документации на благоустройство территории, прилегающей к общественной территории “Набережная имени А. Зрячева» в городе Северодвинске Архангельской области"</t>
  </si>
  <si>
    <t>от 29.05.2025
 № 25КЖКХ-113</t>
  </si>
  <si>
    <t>«Безопасность дорожного движения»
 (национальный проект 
«Инфраструктура для жизни»)</t>
  </si>
  <si>
    <t>Сверх национального проекта в рамках договора (местный бюджет)</t>
  </si>
  <si>
    <t xml:space="preserve">от 12.03.2025 № 20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</si>
</sst>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0.0"/>
  </numFmts>
  <fonts count="12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1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0" fontId="8" fillId="0" borderId="0"/>
    <xf numFmtId="164" fontId="8" fillId="0" borderId="0" applyFont="0" applyFill="0" applyBorder="0" applyAlignment="0" applyProtection="0"/>
    <xf numFmtId="0" fontId="9" fillId="0" borderId="0"/>
  </cellStyleXfs>
  <cellXfs count="127">
    <xf numFmtId="0" fontId="0" fillId="0" borderId="0" xfId="0"/>
    <xf numFmtId="4" fontId="0" fillId="0" borderId="0" xfId="0" applyNumberFormat="1"/>
    <xf numFmtId="0" fontId="7" fillId="0" borderId="0" xfId="0" applyFont="1"/>
    <xf numFmtId="0" fontId="0" fillId="2" borderId="0" xfId="0" applyFill="1"/>
    <xf numFmtId="0" fontId="0" fillId="0" borderId="21" xfId="0" applyBorder="1"/>
    <xf numFmtId="49" fontId="5" fillId="0" borderId="1" xfId="0" applyNumberFormat="1" applyFont="1" applyBorder="1" applyAlignment="1">
      <alignment horizontal="center" vertical="top" wrapText="1"/>
    </xf>
    <xf numFmtId="0" fontId="1" fillId="0" borderId="20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165" fontId="0" fillId="0" borderId="0" xfId="0" applyNumberFormat="1"/>
    <xf numFmtId="14" fontId="5" fillId="0" borderId="1" xfId="0" applyNumberFormat="1" applyFont="1" applyBorder="1" applyAlignment="1">
      <alignment horizontal="center" vertical="center" wrapText="1"/>
    </xf>
    <xf numFmtId="1" fontId="5" fillId="2" borderId="1" xfId="0" applyNumberFormat="1" applyFont="1" applyFill="1" applyBorder="1" applyAlignment="1">
      <alignment horizontal="center" vertical="center"/>
    </xf>
    <xf numFmtId="4" fontId="6" fillId="0" borderId="14" xfId="0" applyNumberFormat="1" applyFont="1" applyBorder="1" applyAlignment="1">
      <alignment horizontal="center" vertical="center" wrapText="1"/>
    </xf>
    <xf numFmtId="4" fontId="6" fillId="0" borderId="11" xfId="0" applyNumberFormat="1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6" fillId="0" borderId="0" xfId="0" applyNumberFormat="1" applyFont="1"/>
    <xf numFmtId="14" fontId="5" fillId="2" borderId="2" xfId="0" applyNumberFormat="1" applyFont="1" applyFill="1" applyBorder="1" applyAlignment="1">
      <alignment horizontal="center" vertical="center" wrapText="1"/>
    </xf>
    <xf numFmtId="1" fontId="5" fillId="2" borderId="11" xfId="0" applyNumberFormat="1" applyFont="1" applyFill="1" applyBorder="1" applyAlignment="1">
      <alignment horizontal="center" vertical="center" wrapText="1"/>
    </xf>
    <xf numFmtId="14" fontId="5" fillId="2" borderId="1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vertical="center"/>
    </xf>
    <xf numFmtId="0" fontId="1" fillId="0" borderId="8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14" fontId="6" fillId="2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 wrapText="1"/>
    </xf>
    <xf numFmtId="14" fontId="6" fillId="2" borderId="2" xfId="0" applyNumberFormat="1" applyFont="1" applyFill="1" applyBorder="1" applyAlignment="1">
      <alignment horizontal="center" vertical="center" wrapText="1"/>
    </xf>
    <xf numFmtId="14" fontId="6" fillId="2" borderId="11" xfId="0" applyNumberFormat="1" applyFont="1" applyFill="1" applyBorder="1" applyAlignment="1">
      <alignment horizontal="center" vertical="center" wrapText="1"/>
    </xf>
    <xf numFmtId="4" fontId="6" fillId="4" borderId="1" xfId="0" applyNumberFormat="1" applyFont="1" applyFill="1" applyBorder="1" applyAlignment="1">
      <alignment horizontal="center" vertical="center" wrapText="1"/>
    </xf>
    <xf numFmtId="4" fontId="6" fillId="3" borderId="1" xfId="0" applyNumberFormat="1" applyFont="1" applyFill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top"/>
    </xf>
    <xf numFmtId="1" fontId="10" fillId="2" borderId="1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/>
    </xf>
    <xf numFmtId="4" fontId="7" fillId="0" borderId="1" xfId="0" applyNumberFormat="1" applyFont="1" applyBorder="1"/>
    <xf numFmtId="4" fontId="6" fillId="6" borderId="1" xfId="0" applyNumberFormat="1" applyFont="1" applyFill="1" applyBorder="1" applyAlignment="1">
      <alignment horizontal="center" vertical="center" wrapText="1"/>
    </xf>
    <xf numFmtId="4" fontId="4" fillId="6" borderId="2" xfId="0" applyNumberFormat="1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 wrapText="1"/>
    </xf>
    <xf numFmtId="0" fontId="5" fillId="0" borderId="8" xfId="0" applyFont="1" applyBorder="1" applyAlignment="1">
      <alignment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vertical="top" wrapText="1"/>
    </xf>
    <xf numFmtId="14" fontId="6" fillId="0" borderId="2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top" wrapText="1"/>
    </xf>
    <xf numFmtId="0" fontId="6" fillId="0" borderId="1" xfId="0" applyFont="1" applyBorder="1" applyAlignment="1">
      <alignment horizontal="left" vertical="top" wrapText="1"/>
    </xf>
    <xf numFmtId="14" fontId="6" fillId="0" borderId="1" xfId="0" applyNumberFormat="1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14" fontId="11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1" fontId="6" fillId="2" borderId="11" xfId="0" applyNumberFormat="1" applyFont="1" applyFill="1" applyBorder="1" applyAlignment="1">
      <alignment horizontal="center" vertical="center" wrapText="1"/>
    </xf>
    <xf numFmtId="4" fontId="6" fillId="4" borderId="1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top" wrapText="1"/>
    </xf>
    <xf numFmtId="0" fontId="6" fillId="0" borderId="11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 wrapText="1"/>
    </xf>
    <xf numFmtId="0" fontId="1" fillId="0" borderId="22" xfId="0" applyFont="1" applyBorder="1" applyAlignment="1">
      <alignment horizontal="center" vertical="top"/>
    </xf>
    <xf numFmtId="0" fontId="6" fillId="0" borderId="2" xfId="0" applyFont="1" applyBorder="1" applyAlignment="1">
      <alignment vertical="center" wrapText="1"/>
    </xf>
    <xf numFmtId="4" fontId="6" fillId="0" borderId="2" xfId="0" applyNumberFormat="1" applyFont="1" applyBorder="1" applyAlignment="1">
      <alignment horizontal="center" vertical="center" wrapText="1"/>
    </xf>
    <xf numFmtId="14" fontId="6" fillId="2" borderId="8" xfId="0" applyNumberFormat="1" applyFont="1" applyFill="1" applyBorder="1" applyAlignment="1">
      <alignment horizontal="center" vertical="center" wrapText="1"/>
    </xf>
    <xf numFmtId="0" fontId="6" fillId="0" borderId="11" xfId="0" applyFont="1" applyBorder="1" applyAlignment="1">
      <alignment vertical="center" wrapText="1"/>
    </xf>
    <xf numFmtId="4" fontId="6" fillId="5" borderId="1" xfId="0" applyNumberFormat="1" applyFont="1" applyFill="1" applyBorder="1" applyAlignment="1">
      <alignment horizontal="center" vertical="center" wrapText="1"/>
    </xf>
    <xf numFmtId="4" fontId="6" fillId="7" borderId="1" xfId="0" applyNumberFormat="1" applyFont="1" applyFill="1" applyBorder="1" applyAlignment="1">
      <alignment horizontal="center" vertical="center" wrapText="1"/>
    </xf>
    <xf numFmtId="1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top" wrapText="1"/>
    </xf>
    <xf numFmtId="0" fontId="0" fillId="2" borderId="1" xfId="0" applyFill="1" applyBorder="1"/>
    <xf numFmtId="49" fontId="1" fillId="2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4" fontId="6" fillId="0" borderId="1" xfId="0" applyNumberFormat="1" applyFont="1" applyBorder="1" applyAlignment="1">
      <alignment horizontal="right" vertical="center" wrapText="1"/>
    </xf>
    <xf numFmtId="0" fontId="6" fillId="0" borderId="23" xfId="0" applyFont="1" applyBorder="1" applyAlignment="1">
      <alignment horizontal="center" vertical="center" wrapText="1"/>
    </xf>
    <xf numFmtId="14" fontId="6" fillId="0" borderId="22" xfId="0" applyNumberFormat="1" applyFont="1" applyBorder="1" applyAlignment="1">
      <alignment horizontal="center" vertical="center" wrapText="1"/>
    </xf>
    <xf numFmtId="4" fontId="6" fillId="7" borderId="2" xfId="0" applyNumberFormat="1" applyFont="1" applyFill="1" applyBorder="1" applyAlignment="1">
      <alignment horizontal="center" vertical="center" wrapText="1"/>
    </xf>
    <xf numFmtId="1" fontId="6" fillId="2" borderId="23" xfId="0" applyNumberFormat="1" applyFont="1" applyFill="1" applyBorder="1" applyAlignment="1">
      <alignment horizontal="center" vertical="center" wrapText="1"/>
    </xf>
    <xf numFmtId="4" fontId="6" fillId="4" borderId="17" xfId="0" applyNumberFormat="1" applyFont="1" applyFill="1" applyBorder="1" applyAlignment="1">
      <alignment horizontal="center" vertical="center" wrapText="1"/>
    </xf>
    <xf numFmtId="4" fontId="6" fillId="0" borderId="17" xfId="0" applyNumberFormat="1" applyFont="1" applyBorder="1" applyAlignment="1">
      <alignment horizontal="center" vertical="center" wrapText="1"/>
    </xf>
    <xf numFmtId="4" fontId="6" fillId="2" borderId="17" xfId="0" applyNumberFormat="1" applyFont="1" applyFill="1" applyBorder="1" applyAlignment="1">
      <alignment horizontal="center" vertical="center" wrapText="1"/>
    </xf>
    <xf numFmtId="4" fontId="6" fillId="3" borderId="17" xfId="0" applyNumberFormat="1" applyFont="1" applyFill="1" applyBorder="1" applyAlignment="1">
      <alignment horizontal="center" vertical="center" wrapText="1"/>
    </xf>
    <xf numFmtId="49" fontId="5" fillId="0" borderId="8" xfId="0" applyNumberFormat="1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top"/>
    </xf>
    <xf numFmtId="0" fontId="6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/>
    </xf>
    <xf numFmtId="0" fontId="6" fillId="0" borderId="2" xfId="0" applyFont="1" applyBorder="1" applyAlignment="1">
      <alignment horizontal="center" vertical="top" wrapText="1"/>
    </xf>
    <xf numFmtId="0" fontId="6" fillId="0" borderId="11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/>
    </xf>
    <xf numFmtId="0" fontId="1" fillId="0" borderId="9" xfId="0" applyFont="1" applyBorder="1" applyAlignment="1">
      <alignment horizontal="center" vertical="top"/>
    </xf>
    <xf numFmtId="0" fontId="5" fillId="0" borderId="4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5" fillId="0" borderId="10" xfId="0" applyFont="1" applyBorder="1" applyAlignment="1">
      <alignment horizontal="center" vertical="top" wrapText="1"/>
    </xf>
    <xf numFmtId="0" fontId="5" fillId="0" borderId="8" xfId="0" applyFont="1" applyBorder="1" applyAlignment="1">
      <alignment horizontal="center" vertical="top" wrapText="1"/>
    </xf>
    <xf numFmtId="0" fontId="5" fillId="0" borderId="11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</cellXfs>
  <cellStyles count="4">
    <cellStyle name="Обычный" xfId="0" builtinId="0"/>
    <cellStyle name="Обычный 2" xfId="1"/>
    <cellStyle name="Обычный 5" xfId="3"/>
    <cellStyle name="Финансовый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X46"/>
  <sheetViews>
    <sheetView tabSelected="1" zoomScale="70" zoomScaleNormal="70" zoomScaleSheetLayoutView="100" workbookViewId="0">
      <pane xSplit="8" ySplit="5" topLeftCell="I20" activePane="bottomRight" state="frozen"/>
      <selection pane="topRight" activeCell="I1" sqref="I1"/>
      <selection pane="bottomLeft" activeCell="A6" sqref="A6"/>
      <selection pane="bottomRight" activeCell="N22" sqref="N22"/>
    </sheetView>
  </sheetViews>
  <sheetFormatPr defaultRowHeight="15" x14ac:dyDescent="0.25"/>
  <cols>
    <col min="1" max="1" width="7.85546875" customWidth="1"/>
    <col min="2" max="2" width="26.5703125" customWidth="1"/>
    <col min="3" max="3" width="5.7109375" customWidth="1"/>
    <col min="4" max="4" width="33.5703125" customWidth="1"/>
    <col min="5" max="5" width="34.42578125" customWidth="1"/>
    <col min="6" max="6" width="36.85546875" customWidth="1"/>
    <col min="7" max="7" width="11.42578125" customWidth="1"/>
    <col min="8" max="8" width="12.42578125" customWidth="1"/>
    <col min="9" max="9" width="10.85546875" customWidth="1"/>
    <col min="10" max="10" width="11" customWidth="1"/>
    <col min="11" max="11" width="11.28515625" customWidth="1"/>
    <col min="12" max="12" width="11.7109375" customWidth="1"/>
    <col min="13" max="13" width="11" customWidth="1"/>
    <col min="14" max="16" width="10.28515625" customWidth="1"/>
    <col min="17" max="17" width="11.42578125" customWidth="1"/>
    <col min="18" max="18" width="12" customWidth="1"/>
    <col min="19" max="19" width="16.7109375" customWidth="1"/>
    <col min="20" max="20" width="23.28515625" customWidth="1"/>
    <col min="21" max="21" width="25.28515625" customWidth="1"/>
    <col min="22" max="22" width="19.140625" customWidth="1"/>
    <col min="23" max="24" width="17.42578125" hidden="1" customWidth="1"/>
  </cols>
  <sheetData>
    <row r="1" spans="1:22" ht="16.5" x14ac:dyDescent="0.25">
      <c r="A1" s="117" t="s">
        <v>15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</row>
    <row r="2" spans="1:22" ht="17.25" thickBot="1" x14ac:dyDescent="0.3">
      <c r="A2" s="118" t="s">
        <v>85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118"/>
      <c r="T2" s="118"/>
      <c r="U2" s="118"/>
      <c r="V2" s="118"/>
    </row>
    <row r="3" spans="1:22" ht="27" customHeight="1" x14ac:dyDescent="0.25">
      <c r="A3" s="119" t="s">
        <v>7</v>
      </c>
      <c r="B3" s="109" t="s">
        <v>5</v>
      </c>
      <c r="C3" s="108" t="s">
        <v>0</v>
      </c>
      <c r="D3" s="122" t="s">
        <v>10</v>
      </c>
      <c r="E3" s="122" t="s">
        <v>12</v>
      </c>
      <c r="F3" s="122" t="s">
        <v>11</v>
      </c>
      <c r="G3" s="124" t="s">
        <v>44</v>
      </c>
      <c r="H3" s="125"/>
      <c r="I3" s="125"/>
      <c r="J3" s="125"/>
      <c r="K3" s="125"/>
      <c r="L3" s="125"/>
      <c r="M3" s="125"/>
      <c r="N3" s="125"/>
      <c r="O3" s="125"/>
      <c r="P3" s="125"/>
      <c r="Q3" s="125"/>
      <c r="R3" s="126"/>
      <c r="S3" s="108" t="s">
        <v>1</v>
      </c>
      <c r="T3" s="108"/>
      <c r="U3" s="108" t="s">
        <v>87</v>
      </c>
      <c r="V3" s="111" t="s">
        <v>2</v>
      </c>
    </row>
    <row r="4" spans="1:22" ht="59.25" customHeight="1" x14ac:dyDescent="0.25">
      <c r="A4" s="120"/>
      <c r="B4" s="109"/>
      <c r="C4" s="109"/>
      <c r="D4" s="114"/>
      <c r="E4" s="114"/>
      <c r="F4" s="114"/>
      <c r="G4" s="114" t="s">
        <v>13</v>
      </c>
      <c r="H4" s="114"/>
      <c r="I4" s="109" t="s">
        <v>14</v>
      </c>
      <c r="J4" s="109"/>
      <c r="K4" s="109" t="s">
        <v>24</v>
      </c>
      <c r="L4" s="109"/>
      <c r="M4" s="109" t="s">
        <v>17</v>
      </c>
      <c r="N4" s="109"/>
      <c r="O4" s="115" t="s">
        <v>107</v>
      </c>
      <c r="P4" s="116"/>
      <c r="Q4" s="115" t="s">
        <v>18</v>
      </c>
      <c r="R4" s="116"/>
      <c r="S4" s="109"/>
      <c r="T4" s="109"/>
      <c r="U4" s="109"/>
      <c r="V4" s="112"/>
    </row>
    <row r="5" spans="1:22" ht="29.25" customHeight="1" x14ac:dyDescent="0.25">
      <c r="A5" s="121"/>
      <c r="B5" s="109"/>
      <c r="C5" s="110"/>
      <c r="D5" s="123"/>
      <c r="E5" s="123"/>
      <c r="F5" s="123"/>
      <c r="G5" s="24" t="s">
        <v>8</v>
      </c>
      <c r="H5" s="24" t="s">
        <v>9</v>
      </c>
      <c r="I5" s="25" t="s">
        <v>8</v>
      </c>
      <c r="J5" s="25" t="s">
        <v>9</v>
      </c>
      <c r="K5" s="25" t="s">
        <v>8</v>
      </c>
      <c r="L5" s="25" t="s">
        <v>9</v>
      </c>
      <c r="M5" s="25" t="s">
        <v>8</v>
      </c>
      <c r="N5" s="25" t="s">
        <v>9</v>
      </c>
      <c r="O5" s="25" t="s">
        <v>8</v>
      </c>
      <c r="P5" s="25" t="s">
        <v>9</v>
      </c>
      <c r="Q5" s="25" t="s">
        <v>8</v>
      </c>
      <c r="R5" s="25" t="s">
        <v>9</v>
      </c>
      <c r="S5" s="25" t="s">
        <v>8</v>
      </c>
      <c r="T5" s="23" t="s">
        <v>9</v>
      </c>
      <c r="U5" s="110"/>
      <c r="V5" s="113"/>
    </row>
    <row r="6" spans="1:22" ht="29.25" hidden="1" customHeight="1" thickBot="1" x14ac:dyDescent="0.3">
      <c r="A6" s="6"/>
      <c r="B6" s="21"/>
      <c r="C6" s="21"/>
      <c r="D6" s="7"/>
      <c r="E6" s="7"/>
      <c r="F6" s="7"/>
      <c r="G6" s="40">
        <f>G7+G10</f>
        <v>0</v>
      </c>
      <c r="H6" s="40">
        <f t="shared" ref="H6:R6" si="0">H7+H10</f>
        <v>0</v>
      </c>
      <c r="I6" s="40">
        <f t="shared" si="0"/>
        <v>0</v>
      </c>
      <c r="J6" s="40">
        <f t="shared" si="0"/>
        <v>0</v>
      </c>
      <c r="K6" s="40">
        <f t="shared" si="0"/>
        <v>0</v>
      </c>
      <c r="L6" s="40">
        <f t="shared" si="0"/>
        <v>0</v>
      </c>
      <c r="M6" s="40">
        <f t="shared" si="0"/>
        <v>0</v>
      </c>
      <c r="N6" s="40">
        <f t="shared" si="0"/>
        <v>0</v>
      </c>
      <c r="O6" s="40"/>
      <c r="P6" s="40"/>
      <c r="Q6" s="40">
        <f t="shared" si="0"/>
        <v>0</v>
      </c>
      <c r="R6" s="40">
        <f t="shared" si="0"/>
        <v>0</v>
      </c>
      <c r="S6" s="21"/>
      <c r="T6" s="14"/>
      <c r="U6" s="21"/>
      <c r="V6" s="8"/>
    </row>
    <row r="7" spans="1:22" ht="38.25" hidden="1" customHeight="1" x14ac:dyDescent="0.25">
      <c r="A7" s="98">
        <v>1</v>
      </c>
      <c r="B7" s="58" t="s">
        <v>35</v>
      </c>
      <c r="C7" s="100">
        <v>1</v>
      </c>
      <c r="D7" s="102" t="s">
        <v>3</v>
      </c>
      <c r="E7" s="102" t="s">
        <v>16</v>
      </c>
      <c r="F7" s="102" t="s">
        <v>23</v>
      </c>
      <c r="G7" s="29">
        <v>0</v>
      </c>
      <c r="H7" s="29">
        <v>0</v>
      </c>
      <c r="I7" s="29">
        <f>I8+I9</f>
        <v>0</v>
      </c>
      <c r="J7" s="29">
        <f t="shared" ref="J7:R7" si="1">J8+J9</f>
        <v>0</v>
      </c>
      <c r="K7" s="29">
        <f t="shared" si="1"/>
        <v>0</v>
      </c>
      <c r="L7" s="29">
        <f t="shared" si="1"/>
        <v>0</v>
      </c>
      <c r="M7" s="29">
        <f t="shared" si="1"/>
        <v>0</v>
      </c>
      <c r="N7" s="29">
        <f t="shared" si="1"/>
        <v>0</v>
      </c>
      <c r="O7" s="29"/>
      <c r="P7" s="29"/>
      <c r="Q7" s="29">
        <f t="shared" si="1"/>
        <v>0</v>
      </c>
      <c r="R7" s="29">
        <f t="shared" si="1"/>
        <v>0</v>
      </c>
      <c r="S7" s="26" t="s">
        <v>4</v>
      </c>
      <c r="T7" s="15"/>
      <c r="U7" s="11"/>
      <c r="V7" s="105" t="s">
        <v>21</v>
      </c>
    </row>
    <row r="8" spans="1:22" ht="15" hidden="1" customHeight="1" x14ac:dyDescent="0.25">
      <c r="A8" s="99"/>
      <c r="B8" s="58"/>
      <c r="C8" s="101"/>
      <c r="D8" s="103"/>
      <c r="E8" s="103"/>
      <c r="F8" s="103"/>
      <c r="G8" s="29"/>
      <c r="H8" s="29"/>
      <c r="I8" s="12"/>
      <c r="J8" s="12"/>
      <c r="K8" s="12"/>
      <c r="L8" s="12"/>
      <c r="M8" s="12"/>
      <c r="N8" s="12"/>
      <c r="O8" s="12"/>
      <c r="P8" s="12"/>
      <c r="Q8" s="29">
        <f>G8+I8+K8+M8</f>
        <v>0</v>
      </c>
      <c r="R8" s="29">
        <f>J8+L8+N8</f>
        <v>0</v>
      </c>
      <c r="S8" s="26"/>
      <c r="T8" s="26"/>
      <c r="U8" s="26"/>
      <c r="V8" s="106"/>
    </row>
    <row r="9" spans="1:22" ht="15" hidden="1" customHeight="1" x14ac:dyDescent="0.25">
      <c r="A9" s="99"/>
      <c r="B9" s="58"/>
      <c r="C9" s="101"/>
      <c r="D9" s="104"/>
      <c r="E9" s="104"/>
      <c r="F9" s="104"/>
      <c r="G9" s="29"/>
      <c r="H9" s="29"/>
      <c r="I9" s="12"/>
      <c r="J9" s="12"/>
      <c r="K9" s="12"/>
      <c r="L9" s="12"/>
      <c r="M9" s="12"/>
      <c r="N9" s="12"/>
      <c r="O9" s="12"/>
      <c r="P9" s="12"/>
      <c r="Q9" s="29">
        <f>G9+I9+K9+M9</f>
        <v>0</v>
      </c>
      <c r="R9" s="29">
        <f t="shared" ref="R9:R10" si="2">J9+L9+N9</f>
        <v>0</v>
      </c>
      <c r="S9" s="26"/>
      <c r="T9" s="26"/>
      <c r="U9" s="26"/>
      <c r="V9" s="107"/>
    </row>
    <row r="10" spans="1:22" ht="253.5" hidden="1" customHeight="1" x14ac:dyDescent="0.25">
      <c r="A10" s="99"/>
      <c r="B10" s="58"/>
      <c r="C10" s="101"/>
      <c r="D10" s="43" t="s">
        <v>39</v>
      </c>
      <c r="E10" s="43" t="s">
        <v>36</v>
      </c>
      <c r="F10" s="43" t="s">
        <v>37</v>
      </c>
      <c r="G10" s="29">
        <v>0</v>
      </c>
      <c r="H10" s="29">
        <v>0</v>
      </c>
      <c r="I10" s="29">
        <v>0</v>
      </c>
      <c r="J10" s="29">
        <v>0</v>
      </c>
      <c r="K10" s="29">
        <v>0</v>
      </c>
      <c r="L10" s="29">
        <v>0</v>
      </c>
      <c r="M10" s="29">
        <v>0</v>
      </c>
      <c r="N10" s="29">
        <v>0</v>
      </c>
      <c r="O10" s="29"/>
      <c r="P10" s="29"/>
      <c r="Q10" s="29">
        <f>G10+I10+K10+M10</f>
        <v>0</v>
      </c>
      <c r="R10" s="29">
        <f t="shared" si="2"/>
        <v>0</v>
      </c>
      <c r="S10" s="10">
        <v>45657</v>
      </c>
      <c r="T10" s="15" t="s">
        <v>42</v>
      </c>
      <c r="U10" s="15" t="s">
        <v>43</v>
      </c>
      <c r="V10" s="15" t="s">
        <v>19</v>
      </c>
    </row>
    <row r="11" spans="1:22" ht="24" customHeight="1" x14ac:dyDescent="0.25">
      <c r="A11" s="35"/>
      <c r="B11" s="44"/>
      <c r="C11" s="62"/>
      <c r="D11" s="45"/>
      <c r="E11" s="41"/>
      <c r="F11" s="41"/>
      <c r="G11" s="39">
        <f>G12+G13</f>
        <v>115149.9</v>
      </c>
      <c r="H11" s="39">
        <f t="shared" ref="H11:R11" si="3">H12+H13</f>
        <v>39529.110930000003</v>
      </c>
      <c r="I11" s="39">
        <f t="shared" si="3"/>
        <v>14232.04831</v>
      </c>
      <c r="J11" s="39">
        <f t="shared" si="3"/>
        <v>4885.6204600000001</v>
      </c>
      <c r="K11" s="39">
        <f t="shared" si="3"/>
        <v>0</v>
      </c>
      <c r="L11" s="39">
        <f t="shared" si="3"/>
        <v>0</v>
      </c>
      <c r="M11" s="39">
        <f t="shared" si="3"/>
        <v>0</v>
      </c>
      <c r="N11" s="39">
        <f t="shared" si="3"/>
        <v>0</v>
      </c>
      <c r="O11" s="39">
        <f t="shared" si="3"/>
        <v>0</v>
      </c>
      <c r="P11" s="39">
        <f t="shared" si="3"/>
        <v>0</v>
      </c>
      <c r="Q11" s="39">
        <f t="shared" si="3"/>
        <v>129381.94831000001</v>
      </c>
      <c r="R11" s="39">
        <f t="shared" si="3"/>
        <v>44414.731390000001</v>
      </c>
      <c r="S11" s="17"/>
      <c r="T11" s="19"/>
      <c r="U11" s="18"/>
      <c r="V11" s="15"/>
    </row>
    <row r="12" spans="1:22" ht="163.5" customHeight="1" x14ac:dyDescent="0.25">
      <c r="A12" s="35">
        <v>2</v>
      </c>
      <c r="B12" s="87" t="s">
        <v>82</v>
      </c>
      <c r="C12" s="62">
        <v>1</v>
      </c>
      <c r="D12" s="26" t="s">
        <v>61</v>
      </c>
      <c r="E12" s="54" t="s">
        <v>62</v>
      </c>
      <c r="F12" s="59" t="s">
        <v>63</v>
      </c>
      <c r="G12" s="13">
        <v>106649.9</v>
      </c>
      <c r="H12" s="13">
        <v>39529.110930000003</v>
      </c>
      <c r="I12" s="13">
        <v>13181.44831</v>
      </c>
      <c r="J12" s="13">
        <v>4885.6204600000001</v>
      </c>
      <c r="K12" s="13">
        <v>0</v>
      </c>
      <c r="L12" s="13">
        <v>0</v>
      </c>
      <c r="M12" s="13">
        <v>0</v>
      </c>
      <c r="N12" s="13">
        <v>0</v>
      </c>
      <c r="O12" s="13">
        <v>0</v>
      </c>
      <c r="P12" s="13">
        <v>0</v>
      </c>
      <c r="Q12" s="29">
        <f>G12+I12+K12</f>
        <v>119831.34831</v>
      </c>
      <c r="R12" s="29">
        <f>H12+J12+L12+N12</f>
        <v>44414.731390000001</v>
      </c>
      <c r="S12" s="31">
        <v>46022</v>
      </c>
      <c r="T12" s="32" t="s">
        <v>91</v>
      </c>
      <c r="U12" s="59" t="s">
        <v>64</v>
      </c>
      <c r="V12" s="26" t="s">
        <v>90</v>
      </c>
    </row>
    <row r="13" spans="1:22" ht="208.5" customHeight="1" thickBot="1" x14ac:dyDescent="0.3">
      <c r="A13" s="35"/>
      <c r="B13" s="88"/>
      <c r="C13" s="62">
        <v>2</v>
      </c>
      <c r="D13" s="54" t="s">
        <v>71</v>
      </c>
      <c r="E13" s="54" t="s">
        <v>72</v>
      </c>
      <c r="F13" s="26" t="s">
        <v>73</v>
      </c>
      <c r="G13" s="30">
        <v>8500</v>
      </c>
      <c r="H13" s="30">
        <v>0</v>
      </c>
      <c r="I13" s="30">
        <v>1050.5999999999999</v>
      </c>
      <c r="J13" s="30">
        <v>0</v>
      </c>
      <c r="K13" s="30">
        <v>0</v>
      </c>
      <c r="L13" s="30">
        <v>0</v>
      </c>
      <c r="M13" s="30">
        <v>0</v>
      </c>
      <c r="N13" s="30">
        <v>0</v>
      </c>
      <c r="O13" s="30">
        <v>0</v>
      </c>
      <c r="P13" s="30">
        <v>0</v>
      </c>
      <c r="Q13" s="29">
        <f>G13+I13+K13</f>
        <v>9550.6</v>
      </c>
      <c r="R13" s="29">
        <f>H13+J13+L13+N13</f>
        <v>0</v>
      </c>
      <c r="S13" s="31">
        <v>45901</v>
      </c>
      <c r="T13" s="32" t="s">
        <v>91</v>
      </c>
      <c r="U13" s="59" t="s">
        <v>86</v>
      </c>
      <c r="V13" s="26" t="s">
        <v>34</v>
      </c>
    </row>
    <row r="14" spans="1:22" ht="25.5" customHeight="1" x14ac:dyDescent="0.25">
      <c r="A14" s="35"/>
      <c r="B14" s="53"/>
      <c r="C14" s="62"/>
      <c r="D14" s="54"/>
      <c r="E14" s="54"/>
      <c r="F14" s="59"/>
      <c r="G14" s="60">
        <f>G15+G16+G17</f>
        <v>167569.4</v>
      </c>
      <c r="H14" s="60">
        <f t="shared" ref="H14:R14" si="4">H15+H16+H17</f>
        <v>105685.09999999999</v>
      </c>
      <c r="I14" s="60">
        <f t="shared" si="4"/>
        <v>224.5</v>
      </c>
      <c r="J14" s="60">
        <f t="shared" si="4"/>
        <v>142.69999999999999</v>
      </c>
      <c r="K14" s="60">
        <f t="shared" si="4"/>
        <v>0</v>
      </c>
      <c r="L14" s="60">
        <f t="shared" si="4"/>
        <v>0</v>
      </c>
      <c r="M14" s="60">
        <f t="shared" si="4"/>
        <v>0</v>
      </c>
      <c r="N14" s="60">
        <f t="shared" si="4"/>
        <v>0</v>
      </c>
      <c r="O14" s="60">
        <f t="shared" si="4"/>
        <v>0</v>
      </c>
      <c r="P14" s="60">
        <f t="shared" si="4"/>
        <v>0</v>
      </c>
      <c r="Q14" s="60">
        <f t="shared" si="4"/>
        <v>167793.9</v>
      </c>
      <c r="R14" s="60">
        <f t="shared" si="4"/>
        <v>105827.79999999999</v>
      </c>
      <c r="S14" s="31"/>
      <c r="T14" s="32"/>
      <c r="U14" s="59"/>
      <c r="V14" s="26"/>
    </row>
    <row r="15" spans="1:22" ht="163.5" customHeight="1" x14ac:dyDescent="0.25">
      <c r="A15" s="35"/>
      <c r="B15" s="87" t="s">
        <v>74</v>
      </c>
      <c r="C15" s="62">
        <v>3</v>
      </c>
      <c r="D15" s="54" t="s">
        <v>75</v>
      </c>
      <c r="E15" s="54" t="s">
        <v>76</v>
      </c>
      <c r="F15" s="59" t="s">
        <v>77</v>
      </c>
      <c r="G15" s="13">
        <v>151755.9</v>
      </c>
      <c r="H15" s="13">
        <v>95733</v>
      </c>
      <c r="I15" s="13">
        <v>0</v>
      </c>
      <c r="J15" s="13">
        <v>0</v>
      </c>
      <c r="K15" s="13">
        <v>0</v>
      </c>
      <c r="L15" s="13">
        <v>0</v>
      </c>
      <c r="M15" s="13">
        <v>0</v>
      </c>
      <c r="N15" s="13">
        <v>0</v>
      </c>
      <c r="O15" s="13">
        <v>0</v>
      </c>
      <c r="P15" s="13">
        <v>0</v>
      </c>
      <c r="Q15" s="29">
        <f t="shared" ref="Q15:Q16" si="5">G15+I15+K15</f>
        <v>151755.9</v>
      </c>
      <c r="R15" s="29">
        <f t="shared" ref="R15:R16" si="6">H15+J15+L15+N15</f>
        <v>95733</v>
      </c>
      <c r="S15" s="31">
        <v>46021</v>
      </c>
      <c r="T15" s="32" t="s">
        <v>91</v>
      </c>
      <c r="U15" s="59" t="s">
        <v>38</v>
      </c>
      <c r="V15" s="26" t="s">
        <v>34</v>
      </c>
    </row>
    <row r="16" spans="1:22" ht="177" customHeight="1" x14ac:dyDescent="0.25">
      <c r="A16" s="35"/>
      <c r="B16" s="89"/>
      <c r="C16" s="62">
        <v>4</v>
      </c>
      <c r="D16" s="54" t="s">
        <v>78</v>
      </c>
      <c r="E16" s="54" t="s">
        <v>79</v>
      </c>
      <c r="F16" s="59" t="s">
        <v>77</v>
      </c>
      <c r="G16" s="13">
        <v>4812.2</v>
      </c>
      <c r="H16" s="13">
        <v>2957.4</v>
      </c>
      <c r="I16" s="13">
        <v>0</v>
      </c>
      <c r="J16" s="13">
        <v>0</v>
      </c>
      <c r="K16" s="13">
        <v>0</v>
      </c>
      <c r="L16" s="13">
        <v>0</v>
      </c>
      <c r="M16" s="13">
        <v>0</v>
      </c>
      <c r="N16" s="13">
        <v>0</v>
      </c>
      <c r="O16" s="13">
        <v>0</v>
      </c>
      <c r="P16" s="13">
        <v>0</v>
      </c>
      <c r="Q16" s="29">
        <f t="shared" si="5"/>
        <v>4812.2</v>
      </c>
      <c r="R16" s="29">
        <f t="shared" si="6"/>
        <v>2957.4</v>
      </c>
      <c r="S16" s="31">
        <v>46021</v>
      </c>
      <c r="T16" s="32" t="s">
        <v>91</v>
      </c>
      <c r="U16" s="59" t="s">
        <v>38</v>
      </c>
      <c r="V16" s="26" t="s">
        <v>34</v>
      </c>
    </row>
    <row r="17" spans="1:22" ht="114.75" customHeight="1" x14ac:dyDescent="0.25">
      <c r="A17" s="35"/>
      <c r="B17" s="89"/>
      <c r="C17" s="62">
        <v>5</v>
      </c>
      <c r="D17" s="54" t="s">
        <v>80</v>
      </c>
      <c r="E17" s="54" t="s">
        <v>81</v>
      </c>
      <c r="F17" s="59" t="s">
        <v>77</v>
      </c>
      <c r="G17" s="30">
        <v>11001.3</v>
      </c>
      <c r="H17" s="30">
        <v>6994.7</v>
      </c>
      <c r="I17" s="30">
        <v>224.5</v>
      </c>
      <c r="J17" s="30">
        <v>142.69999999999999</v>
      </c>
      <c r="K17" s="30">
        <v>0</v>
      </c>
      <c r="L17" s="30">
        <v>0</v>
      </c>
      <c r="M17" s="30">
        <v>0</v>
      </c>
      <c r="N17" s="30">
        <v>0</v>
      </c>
      <c r="O17" s="30">
        <v>0</v>
      </c>
      <c r="P17" s="30">
        <v>0</v>
      </c>
      <c r="Q17" s="29">
        <f>G17+I17+K17+M17</f>
        <v>11225.8</v>
      </c>
      <c r="R17" s="29">
        <f>H17+J17+L17+N17</f>
        <v>7137.4</v>
      </c>
      <c r="S17" s="31">
        <v>46021</v>
      </c>
      <c r="T17" s="32" t="s">
        <v>91</v>
      </c>
      <c r="U17" s="59" t="s">
        <v>38</v>
      </c>
      <c r="V17" s="26" t="s">
        <v>34</v>
      </c>
    </row>
    <row r="18" spans="1:22" ht="35.25" customHeight="1" x14ac:dyDescent="0.25">
      <c r="A18" s="35"/>
      <c r="B18" s="15"/>
      <c r="C18" s="62"/>
      <c r="D18" s="15"/>
      <c r="E18" s="15"/>
      <c r="F18" s="46"/>
      <c r="G18" s="33">
        <f t="shared" ref="G18:R18" si="7">G19+G20</f>
        <v>11368</v>
      </c>
      <c r="H18" s="33">
        <f t="shared" si="7"/>
        <v>11368</v>
      </c>
      <c r="I18" s="33">
        <f t="shared" si="7"/>
        <v>232</v>
      </c>
      <c r="J18" s="33">
        <f t="shared" si="7"/>
        <v>232</v>
      </c>
      <c r="K18" s="33">
        <f t="shared" si="7"/>
        <v>236.73430999999999</v>
      </c>
      <c r="L18" s="33">
        <f t="shared" si="7"/>
        <v>236.73399999999998</v>
      </c>
      <c r="M18" s="33">
        <f t="shared" si="7"/>
        <v>0</v>
      </c>
      <c r="N18" s="33">
        <f t="shared" si="7"/>
        <v>0</v>
      </c>
      <c r="O18" s="33">
        <f t="shared" si="7"/>
        <v>0</v>
      </c>
      <c r="P18" s="33">
        <f t="shared" si="7"/>
        <v>0</v>
      </c>
      <c r="Q18" s="33">
        <f t="shared" si="7"/>
        <v>11836.73431</v>
      </c>
      <c r="R18" s="33">
        <f t="shared" si="7"/>
        <v>11836.734</v>
      </c>
      <c r="S18" s="31"/>
      <c r="T18" s="32"/>
      <c r="U18" s="36"/>
      <c r="V18" s="26"/>
    </row>
    <row r="19" spans="1:22" ht="215.25" customHeight="1" x14ac:dyDescent="0.25">
      <c r="A19" s="93">
        <v>3</v>
      </c>
      <c r="B19" s="89" t="s">
        <v>69</v>
      </c>
      <c r="C19" s="63">
        <v>6</v>
      </c>
      <c r="D19" s="54" t="s">
        <v>83</v>
      </c>
      <c r="E19" s="26" t="s">
        <v>65</v>
      </c>
      <c r="F19" s="61" t="s">
        <v>66</v>
      </c>
      <c r="G19" s="29">
        <v>7840</v>
      </c>
      <c r="H19" s="29">
        <v>7840</v>
      </c>
      <c r="I19" s="29">
        <v>160</v>
      </c>
      <c r="J19" s="29">
        <v>160</v>
      </c>
      <c r="K19" s="29">
        <v>163.26531</v>
      </c>
      <c r="L19" s="29">
        <v>163.26499999999999</v>
      </c>
      <c r="M19" s="29">
        <v>0</v>
      </c>
      <c r="N19" s="29">
        <v>0</v>
      </c>
      <c r="O19" s="29">
        <v>0</v>
      </c>
      <c r="P19" s="29">
        <v>0</v>
      </c>
      <c r="Q19" s="29">
        <f>G19+I19+K19+M19</f>
        <v>8163.2653099999998</v>
      </c>
      <c r="R19" s="29">
        <f>H19+J19+L19+N19</f>
        <v>8163.2650000000003</v>
      </c>
      <c r="S19" s="49">
        <v>46022</v>
      </c>
      <c r="T19" s="32" t="s">
        <v>88</v>
      </c>
      <c r="U19" s="59" t="s">
        <v>38</v>
      </c>
      <c r="V19" s="26" t="s">
        <v>70</v>
      </c>
    </row>
    <row r="20" spans="1:22" ht="240.75" customHeight="1" x14ac:dyDescent="0.25">
      <c r="A20" s="93"/>
      <c r="B20" s="89"/>
      <c r="C20" s="64">
        <v>7</v>
      </c>
      <c r="D20" s="23" t="s">
        <v>84</v>
      </c>
      <c r="E20" s="53" t="s">
        <v>67</v>
      </c>
      <c r="F20" s="66" t="s">
        <v>68</v>
      </c>
      <c r="G20" s="67">
        <v>3528</v>
      </c>
      <c r="H20" s="67">
        <v>3528</v>
      </c>
      <c r="I20" s="67">
        <v>72</v>
      </c>
      <c r="J20" s="67">
        <v>72</v>
      </c>
      <c r="K20" s="67">
        <v>73.468999999999994</v>
      </c>
      <c r="L20" s="67">
        <v>73.468999999999994</v>
      </c>
      <c r="M20" s="67">
        <v>0</v>
      </c>
      <c r="N20" s="67">
        <v>0</v>
      </c>
      <c r="O20" s="67">
        <v>0</v>
      </c>
      <c r="P20" s="67">
        <v>0</v>
      </c>
      <c r="Q20" s="67">
        <f>G20+I20+K20+M20</f>
        <v>3673.4690000000001</v>
      </c>
      <c r="R20" s="67">
        <f>H20+J20+L20+N20</f>
        <v>3673.4690000000001</v>
      </c>
      <c r="S20" s="49">
        <v>46022</v>
      </c>
      <c r="T20" s="68" t="s">
        <v>89</v>
      </c>
      <c r="U20" s="59" t="s">
        <v>38</v>
      </c>
      <c r="V20" s="26" t="s">
        <v>70</v>
      </c>
    </row>
    <row r="21" spans="1:22" ht="19.5" customHeight="1" x14ac:dyDescent="0.25">
      <c r="A21" s="37"/>
      <c r="B21" s="26"/>
      <c r="C21" s="62"/>
      <c r="D21" s="26"/>
      <c r="E21" s="26"/>
      <c r="F21" s="66"/>
      <c r="G21" s="71">
        <f>G22</f>
        <v>0</v>
      </c>
      <c r="H21" s="71">
        <f t="shared" ref="H21" si="8">H22</f>
        <v>0</v>
      </c>
      <c r="I21" s="71">
        <f>I22+I23</f>
        <v>13777.6</v>
      </c>
      <c r="J21" s="71">
        <f t="shared" ref="J21:R21" si="9">J22+J23</f>
        <v>0</v>
      </c>
      <c r="K21" s="71">
        <f t="shared" si="9"/>
        <v>0</v>
      </c>
      <c r="L21" s="71">
        <f t="shared" si="9"/>
        <v>0</v>
      </c>
      <c r="M21" s="71">
        <f t="shared" si="9"/>
        <v>0</v>
      </c>
      <c r="N21" s="71">
        <f t="shared" si="9"/>
        <v>0</v>
      </c>
      <c r="O21" s="71">
        <f t="shared" si="9"/>
        <v>0</v>
      </c>
      <c r="P21" s="71">
        <f t="shared" si="9"/>
        <v>0</v>
      </c>
      <c r="Q21" s="80">
        <f t="shared" si="9"/>
        <v>13777.6</v>
      </c>
      <c r="R21" s="80">
        <f t="shared" si="9"/>
        <v>0</v>
      </c>
      <c r="S21" s="29"/>
      <c r="T21" s="28"/>
      <c r="U21" s="72"/>
      <c r="V21" s="23"/>
    </row>
    <row r="22" spans="1:22" ht="146.25" customHeight="1" x14ac:dyDescent="0.25">
      <c r="A22" s="65"/>
      <c r="B22" s="87" t="s">
        <v>106</v>
      </c>
      <c r="C22" s="96">
        <v>6</v>
      </c>
      <c r="D22" s="54" t="s">
        <v>92</v>
      </c>
      <c r="E22" s="78" t="s">
        <v>93</v>
      </c>
      <c r="F22" s="66" t="s">
        <v>94</v>
      </c>
      <c r="G22" s="29">
        <v>0</v>
      </c>
      <c r="H22" s="29">
        <v>0</v>
      </c>
      <c r="I22" s="29">
        <v>1580</v>
      </c>
      <c r="J22" s="29">
        <v>0</v>
      </c>
      <c r="K22" s="29">
        <v>0</v>
      </c>
      <c r="L22" s="29">
        <v>0</v>
      </c>
      <c r="M22" s="29">
        <v>0</v>
      </c>
      <c r="N22" s="29">
        <v>0</v>
      </c>
      <c r="O22" s="29">
        <v>0</v>
      </c>
      <c r="P22" s="29">
        <v>0</v>
      </c>
      <c r="Q22" s="29">
        <f t="shared" ref="Q22:Q23" si="10">G22+I22+K22+M22</f>
        <v>1580</v>
      </c>
      <c r="R22" s="29">
        <f t="shared" ref="R22:R23" si="11">H22+J22+L22+N22</f>
        <v>0</v>
      </c>
      <c r="S22" s="79">
        <v>45869</v>
      </c>
      <c r="T22" s="68" t="s">
        <v>91</v>
      </c>
      <c r="U22" s="81" t="s">
        <v>95</v>
      </c>
      <c r="V22" s="23" t="s">
        <v>33</v>
      </c>
    </row>
    <row r="23" spans="1:22" ht="18.75" customHeight="1" x14ac:dyDescent="0.25">
      <c r="A23" s="65"/>
      <c r="B23" s="92"/>
      <c r="C23" s="97"/>
      <c r="D23" s="54" t="s">
        <v>32</v>
      </c>
      <c r="E23" s="78"/>
      <c r="F23" s="69"/>
      <c r="G23" s="29"/>
      <c r="H23" s="29"/>
      <c r="I23" s="29">
        <v>12197.6</v>
      </c>
      <c r="J23" s="29"/>
      <c r="K23" s="29"/>
      <c r="L23" s="29"/>
      <c r="M23" s="29"/>
      <c r="N23" s="29"/>
      <c r="O23" s="29"/>
      <c r="P23" s="29"/>
      <c r="Q23" s="29">
        <f t="shared" si="10"/>
        <v>12197.6</v>
      </c>
      <c r="R23" s="29">
        <f t="shared" si="11"/>
        <v>0</v>
      </c>
      <c r="S23" s="79"/>
      <c r="T23" s="68"/>
      <c r="U23" s="81"/>
      <c r="V23" s="54"/>
    </row>
    <row r="24" spans="1:22" ht="24.75" customHeight="1" x14ac:dyDescent="0.25">
      <c r="A24" s="22"/>
      <c r="B24" s="94" t="s">
        <v>22</v>
      </c>
      <c r="C24" s="94"/>
      <c r="D24" s="94"/>
      <c r="E24" s="5"/>
      <c r="F24" s="86"/>
      <c r="G24" s="70">
        <f>G25+G28+G34+G38+G37+G30</f>
        <v>134486.1</v>
      </c>
      <c r="H24" s="70">
        <f t="shared" ref="H24:R24" si="12">H25+H28+H34+H38+H37+H30</f>
        <v>112085.35</v>
      </c>
      <c r="I24" s="70">
        <f t="shared" si="12"/>
        <v>1681.67778</v>
      </c>
      <c r="J24" s="70">
        <f t="shared" si="12"/>
        <v>1224.5177799999999</v>
      </c>
      <c r="K24" s="70">
        <f t="shared" si="12"/>
        <v>21241.131730000001</v>
      </c>
      <c r="L24" s="70">
        <f t="shared" si="12"/>
        <v>2864.38778</v>
      </c>
      <c r="M24" s="70">
        <f t="shared" si="12"/>
        <v>0</v>
      </c>
      <c r="N24" s="70">
        <f t="shared" si="12"/>
        <v>0</v>
      </c>
      <c r="O24" s="70">
        <f t="shared" si="12"/>
        <v>5800</v>
      </c>
      <c r="P24" s="70">
        <f t="shared" si="12"/>
        <v>0</v>
      </c>
      <c r="Q24" s="70">
        <f t="shared" si="12"/>
        <v>163208.90951</v>
      </c>
      <c r="R24" s="70">
        <f t="shared" si="12"/>
        <v>116174.25555999999</v>
      </c>
      <c r="S24" s="27"/>
      <c r="T24" s="10"/>
      <c r="U24" s="27"/>
      <c r="V24" s="54"/>
    </row>
    <row r="25" spans="1:22" s="3" customFormat="1" ht="31.5" customHeight="1" x14ac:dyDescent="0.25">
      <c r="A25" s="95">
        <v>5</v>
      </c>
      <c r="B25" s="87" t="s">
        <v>46</v>
      </c>
      <c r="C25" s="47">
        <v>7</v>
      </c>
      <c r="D25" s="47" t="s">
        <v>20</v>
      </c>
      <c r="E25" s="90" t="s">
        <v>40</v>
      </c>
      <c r="F25" s="87" t="s">
        <v>48</v>
      </c>
      <c r="G25" s="82">
        <f>G27+G26</f>
        <v>31360</v>
      </c>
      <c r="H25" s="33">
        <f t="shared" ref="H25:R25" si="13">H27+H26</f>
        <v>8959.25</v>
      </c>
      <c r="I25" s="33">
        <f t="shared" si="13"/>
        <v>640</v>
      </c>
      <c r="J25" s="33">
        <f t="shared" si="13"/>
        <v>182.84</v>
      </c>
      <c r="K25" s="33">
        <f t="shared" si="13"/>
        <v>15024.883949999999</v>
      </c>
      <c r="L25" s="33">
        <f t="shared" si="13"/>
        <v>1561.06</v>
      </c>
      <c r="M25" s="33">
        <f t="shared" si="13"/>
        <v>0</v>
      </c>
      <c r="N25" s="33">
        <f t="shared" si="13"/>
        <v>0</v>
      </c>
      <c r="O25" s="33">
        <f t="shared" ref="O25" si="14">O27+O26</f>
        <v>0</v>
      </c>
      <c r="P25" s="33">
        <f t="shared" ref="P25" si="15">P27+P26</f>
        <v>0</v>
      </c>
      <c r="Q25" s="33">
        <f t="shared" si="13"/>
        <v>47024.883950000003</v>
      </c>
      <c r="R25" s="33">
        <f t="shared" si="13"/>
        <v>10703.15</v>
      </c>
      <c r="S25" s="74"/>
      <c r="T25" s="32"/>
      <c r="U25" s="28"/>
      <c r="V25" s="74"/>
    </row>
    <row r="26" spans="1:22" s="3" customFormat="1" ht="57" customHeight="1" x14ac:dyDescent="0.25">
      <c r="A26" s="95"/>
      <c r="B26" s="89"/>
      <c r="C26" s="47"/>
      <c r="D26" s="73" t="s">
        <v>96</v>
      </c>
      <c r="E26" s="91"/>
      <c r="F26" s="89"/>
      <c r="G26" s="83">
        <v>30380</v>
      </c>
      <c r="H26" s="29">
        <v>8959.25</v>
      </c>
      <c r="I26" s="29">
        <v>620</v>
      </c>
      <c r="J26" s="29">
        <v>182.84</v>
      </c>
      <c r="K26" s="29">
        <v>11520.851549999999</v>
      </c>
      <c r="L26" s="29">
        <v>1561.06</v>
      </c>
      <c r="M26" s="29">
        <v>0</v>
      </c>
      <c r="N26" s="29">
        <v>0</v>
      </c>
      <c r="O26" s="29">
        <v>0</v>
      </c>
      <c r="P26" s="29">
        <v>0</v>
      </c>
      <c r="Q26" s="30">
        <f>G26+I26+K26+M26</f>
        <v>42520.851549999999</v>
      </c>
      <c r="R26" s="30">
        <f>H26+J26+L26+N26</f>
        <v>10703.15</v>
      </c>
      <c r="S26" s="75" t="s">
        <v>98</v>
      </c>
      <c r="T26" s="32" t="s">
        <v>91</v>
      </c>
      <c r="U26" s="28" t="s">
        <v>97</v>
      </c>
      <c r="V26" s="42" t="s">
        <v>33</v>
      </c>
    </row>
    <row r="27" spans="1:22" ht="57" customHeight="1" x14ac:dyDescent="0.25">
      <c r="A27" s="95"/>
      <c r="B27" s="89"/>
      <c r="C27" s="50" t="s">
        <v>6</v>
      </c>
      <c r="D27" s="48" t="s">
        <v>45</v>
      </c>
      <c r="E27" s="91"/>
      <c r="F27" s="89"/>
      <c r="G27" s="84">
        <v>980</v>
      </c>
      <c r="H27" s="30">
        <v>0</v>
      </c>
      <c r="I27" s="30">
        <v>20</v>
      </c>
      <c r="J27" s="30">
        <v>0</v>
      </c>
      <c r="K27" s="30">
        <v>3504.0324000000001</v>
      </c>
      <c r="L27" s="30">
        <v>0</v>
      </c>
      <c r="M27" s="30">
        <v>0</v>
      </c>
      <c r="N27" s="30">
        <v>0</v>
      </c>
      <c r="O27" s="30">
        <v>0</v>
      </c>
      <c r="P27" s="30">
        <v>0</v>
      </c>
      <c r="Q27" s="30">
        <f>G27+I27+K27+M27</f>
        <v>4504.0324000000001</v>
      </c>
      <c r="R27" s="30">
        <f>H27+J27+L27+N27</f>
        <v>0</v>
      </c>
      <c r="S27" s="27">
        <v>45853</v>
      </c>
      <c r="T27" s="28" t="s">
        <v>91</v>
      </c>
      <c r="U27" s="28" t="s">
        <v>47</v>
      </c>
      <c r="V27" s="42" t="s">
        <v>33</v>
      </c>
    </row>
    <row r="28" spans="1:22" x14ac:dyDescent="0.25">
      <c r="A28" s="37"/>
      <c r="B28" s="89"/>
      <c r="C28" s="50" t="s">
        <v>25</v>
      </c>
      <c r="D28" s="51" t="s">
        <v>26</v>
      </c>
      <c r="E28" s="91"/>
      <c r="F28" s="89"/>
      <c r="G28" s="82">
        <f>G29</f>
        <v>0</v>
      </c>
      <c r="H28" s="33">
        <f t="shared" ref="H28:R28" si="16">H29</f>
        <v>0</v>
      </c>
      <c r="I28" s="33">
        <f t="shared" si="16"/>
        <v>0</v>
      </c>
      <c r="J28" s="33">
        <f t="shared" si="16"/>
        <v>0</v>
      </c>
      <c r="K28" s="33">
        <f t="shared" si="16"/>
        <v>0</v>
      </c>
      <c r="L28" s="33">
        <f t="shared" si="16"/>
        <v>0</v>
      </c>
      <c r="M28" s="33">
        <f t="shared" si="16"/>
        <v>0</v>
      </c>
      <c r="N28" s="33">
        <f t="shared" si="16"/>
        <v>0</v>
      </c>
      <c r="O28" s="33">
        <f t="shared" si="16"/>
        <v>0</v>
      </c>
      <c r="P28" s="33">
        <f t="shared" si="16"/>
        <v>0</v>
      </c>
      <c r="Q28" s="33">
        <f t="shared" si="16"/>
        <v>0</v>
      </c>
      <c r="R28" s="33">
        <f t="shared" si="16"/>
        <v>0</v>
      </c>
      <c r="S28" s="55"/>
      <c r="T28" s="55"/>
      <c r="U28" s="55"/>
      <c r="V28" s="76"/>
    </row>
    <row r="29" spans="1:22" x14ac:dyDescent="0.25">
      <c r="A29" s="37"/>
      <c r="B29" s="89"/>
      <c r="C29" s="50" t="s">
        <v>27</v>
      </c>
      <c r="D29" s="51"/>
      <c r="E29" s="91"/>
      <c r="F29" s="89"/>
      <c r="G29" s="85">
        <v>0</v>
      </c>
      <c r="H29" s="34">
        <v>0</v>
      </c>
      <c r="I29" s="34">
        <v>0</v>
      </c>
      <c r="J29" s="34">
        <v>0</v>
      </c>
      <c r="K29" s="34">
        <v>0</v>
      </c>
      <c r="L29" s="34">
        <v>0</v>
      </c>
      <c r="M29" s="34">
        <v>0</v>
      </c>
      <c r="N29" s="34">
        <v>0</v>
      </c>
      <c r="O29" s="34">
        <v>0</v>
      </c>
      <c r="P29" s="34">
        <v>0</v>
      </c>
      <c r="Q29" s="30">
        <f>G29+I29+K29+M29</f>
        <v>0</v>
      </c>
      <c r="R29" s="30">
        <f>H29+J29+L29+N29</f>
        <v>0</v>
      </c>
      <c r="S29" s="56"/>
      <c r="T29" s="28"/>
      <c r="U29" s="57"/>
      <c r="V29" s="76"/>
    </row>
    <row r="30" spans="1:22" ht="32.25" customHeight="1" x14ac:dyDescent="0.25">
      <c r="A30" s="37"/>
      <c r="B30" s="89"/>
      <c r="C30" s="50" t="s">
        <v>28</v>
      </c>
      <c r="D30" s="51" t="s">
        <v>49</v>
      </c>
      <c r="E30" s="91"/>
      <c r="F30" s="89"/>
      <c r="G30" s="82">
        <f>G31+G32+G33</f>
        <v>0</v>
      </c>
      <c r="H30" s="33">
        <f t="shared" ref="H30:R30" si="17">H31+H32+H33</f>
        <v>0</v>
      </c>
      <c r="I30" s="33">
        <f t="shared" si="17"/>
        <v>0</v>
      </c>
      <c r="J30" s="33">
        <f t="shared" si="17"/>
        <v>0</v>
      </c>
      <c r="K30" s="33">
        <f t="shared" si="17"/>
        <v>706.65</v>
      </c>
      <c r="L30" s="33">
        <f t="shared" si="17"/>
        <v>11.65</v>
      </c>
      <c r="M30" s="33">
        <f t="shared" si="17"/>
        <v>0</v>
      </c>
      <c r="N30" s="33">
        <f t="shared" si="17"/>
        <v>0</v>
      </c>
      <c r="O30" s="33">
        <f t="shared" ref="O30" si="18">O31+O32+O33</f>
        <v>0</v>
      </c>
      <c r="P30" s="33">
        <f t="shared" ref="P30" si="19">P31+P32+P33</f>
        <v>0</v>
      </c>
      <c r="Q30" s="33">
        <f t="shared" si="17"/>
        <v>706.65</v>
      </c>
      <c r="R30" s="33">
        <f t="shared" si="17"/>
        <v>11.65</v>
      </c>
      <c r="S30" s="27"/>
      <c r="T30" s="28"/>
      <c r="U30" s="57"/>
      <c r="V30" s="76"/>
    </row>
    <row r="31" spans="1:22" ht="85.5" customHeight="1" x14ac:dyDescent="0.25">
      <c r="A31" s="37"/>
      <c r="B31" s="89"/>
      <c r="C31" s="50" t="s">
        <v>54</v>
      </c>
      <c r="D31" s="51" t="s">
        <v>99</v>
      </c>
      <c r="E31" s="91"/>
      <c r="F31" s="89"/>
      <c r="G31" s="85">
        <v>0</v>
      </c>
      <c r="H31" s="34">
        <v>0</v>
      </c>
      <c r="I31" s="34">
        <v>0</v>
      </c>
      <c r="J31" s="34">
        <v>0</v>
      </c>
      <c r="K31" s="34">
        <v>100</v>
      </c>
      <c r="L31" s="34">
        <v>0</v>
      </c>
      <c r="M31" s="34">
        <v>0</v>
      </c>
      <c r="N31" s="34">
        <v>0</v>
      </c>
      <c r="O31" s="34">
        <v>0</v>
      </c>
      <c r="P31" s="34">
        <v>0</v>
      </c>
      <c r="Q31" s="30">
        <f t="shared" ref="Q31:R33" si="20">G31+I31+K31+M31</f>
        <v>100</v>
      </c>
      <c r="R31" s="30">
        <f t="shared" si="20"/>
        <v>0</v>
      </c>
      <c r="S31" s="56">
        <v>45853</v>
      </c>
      <c r="T31" s="52" t="s">
        <v>91</v>
      </c>
      <c r="U31" s="57" t="s">
        <v>101</v>
      </c>
      <c r="V31" s="42" t="s">
        <v>33</v>
      </c>
    </row>
    <row r="32" spans="1:22" ht="91.5" customHeight="1" x14ac:dyDescent="0.25">
      <c r="A32" s="37"/>
      <c r="B32" s="89"/>
      <c r="C32" s="50"/>
      <c r="D32" s="51" t="s">
        <v>100</v>
      </c>
      <c r="E32" s="91"/>
      <c r="F32" s="89"/>
      <c r="G32" s="85">
        <v>0</v>
      </c>
      <c r="H32" s="34">
        <v>0</v>
      </c>
      <c r="I32" s="34">
        <v>0</v>
      </c>
      <c r="J32" s="34">
        <v>0</v>
      </c>
      <c r="K32" s="34">
        <v>595</v>
      </c>
      <c r="L32" s="34">
        <v>0</v>
      </c>
      <c r="M32" s="34">
        <v>0</v>
      </c>
      <c r="N32" s="34">
        <v>0</v>
      </c>
      <c r="O32" s="34">
        <v>0</v>
      </c>
      <c r="P32" s="34">
        <v>0</v>
      </c>
      <c r="Q32" s="30">
        <f t="shared" si="20"/>
        <v>595</v>
      </c>
      <c r="R32" s="30">
        <f t="shared" si="20"/>
        <v>0</v>
      </c>
      <c r="S32" s="56">
        <v>45931</v>
      </c>
      <c r="T32" s="52" t="s">
        <v>91</v>
      </c>
      <c r="U32" s="57" t="s">
        <v>102</v>
      </c>
      <c r="V32" s="42" t="s">
        <v>33</v>
      </c>
    </row>
    <row r="33" spans="1:22" ht="75" customHeight="1" x14ac:dyDescent="0.25">
      <c r="A33" s="37"/>
      <c r="B33" s="89"/>
      <c r="C33" s="50"/>
      <c r="D33" s="51" t="s">
        <v>50</v>
      </c>
      <c r="E33" s="91"/>
      <c r="F33" s="89"/>
      <c r="G33" s="85">
        <v>0</v>
      </c>
      <c r="H33" s="34">
        <v>0</v>
      </c>
      <c r="I33" s="34">
        <v>0</v>
      </c>
      <c r="J33" s="34">
        <v>0</v>
      </c>
      <c r="K33" s="34">
        <v>11.65</v>
      </c>
      <c r="L33" s="34">
        <v>11.65</v>
      </c>
      <c r="M33" s="34">
        <v>0</v>
      </c>
      <c r="N33" s="34">
        <v>0</v>
      </c>
      <c r="O33" s="34">
        <v>0</v>
      </c>
      <c r="P33" s="34">
        <v>0</v>
      </c>
      <c r="Q33" s="30">
        <f t="shared" si="20"/>
        <v>11.65</v>
      </c>
      <c r="R33" s="30">
        <f t="shared" si="20"/>
        <v>11.65</v>
      </c>
      <c r="S33" s="56">
        <v>45714</v>
      </c>
      <c r="T33" s="56">
        <v>45714</v>
      </c>
      <c r="U33" s="57" t="s">
        <v>58</v>
      </c>
      <c r="V33" s="42" t="s">
        <v>33</v>
      </c>
    </row>
    <row r="34" spans="1:22" x14ac:dyDescent="0.25">
      <c r="A34" s="37"/>
      <c r="B34" s="89"/>
      <c r="C34" s="50" t="s">
        <v>29</v>
      </c>
      <c r="D34" s="51" t="s">
        <v>30</v>
      </c>
      <c r="E34" s="91"/>
      <c r="F34" s="89"/>
      <c r="G34" s="82">
        <f>G35+G36</f>
        <v>0</v>
      </c>
      <c r="H34" s="33">
        <f t="shared" ref="H34:R34" si="21">H35+H36</f>
        <v>0</v>
      </c>
      <c r="I34" s="33">
        <f t="shared" si="21"/>
        <v>0</v>
      </c>
      <c r="J34" s="33">
        <f t="shared" si="21"/>
        <v>0</v>
      </c>
      <c r="K34" s="33">
        <f t="shared" si="21"/>
        <v>849.02</v>
      </c>
      <c r="L34" s="33">
        <f t="shared" si="21"/>
        <v>250</v>
      </c>
      <c r="M34" s="33">
        <f t="shared" si="21"/>
        <v>0</v>
      </c>
      <c r="N34" s="33">
        <f t="shared" si="21"/>
        <v>0</v>
      </c>
      <c r="O34" s="33">
        <f t="shared" si="21"/>
        <v>0</v>
      </c>
      <c r="P34" s="33">
        <f t="shared" si="21"/>
        <v>0</v>
      </c>
      <c r="Q34" s="33">
        <f t="shared" si="21"/>
        <v>849.02</v>
      </c>
      <c r="R34" s="33">
        <f t="shared" si="21"/>
        <v>250</v>
      </c>
      <c r="S34" s="55"/>
      <c r="T34" s="55"/>
      <c r="U34" s="55"/>
      <c r="V34" s="42"/>
    </row>
    <row r="35" spans="1:22" ht="96.75" customHeight="1" x14ac:dyDescent="0.25">
      <c r="A35" s="37"/>
      <c r="B35" s="89"/>
      <c r="C35" s="50" t="s">
        <v>31</v>
      </c>
      <c r="D35" s="51" t="s">
        <v>51</v>
      </c>
      <c r="E35" s="91"/>
      <c r="F35" s="89"/>
      <c r="G35" s="85">
        <v>0</v>
      </c>
      <c r="H35" s="34">
        <v>0</v>
      </c>
      <c r="I35" s="34">
        <v>0</v>
      </c>
      <c r="J35" s="34">
        <v>0</v>
      </c>
      <c r="K35" s="34">
        <v>250</v>
      </c>
      <c r="L35" s="34">
        <v>250</v>
      </c>
      <c r="M35" s="34">
        <v>0</v>
      </c>
      <c r="N35" s="34">
        <v>0</v>
      </c>
      <c r="O35" s="34">
        <v>0</v>
      </c>
      <c r="P35" s="34">
        <v>0</v>
      </c>
      <c r="Q35" s="29">
        <f>G35+I35+K35+M35</f>
        <v>250</v>
      </c>
      <c r="R35" s="29">
        <f>H35+J35+L35+N35</f>
        <v>250</v>
      </c>
      <c r="S35" s="52">
        <v>46011</v>
      </c>
      <c r="T35" s="27">
        <v>45693</v>
      </c>
      <c r="U35" s="26" t="s">
        <v>59</v>
      </c>
      <c r="V35" s="42" t="s">
        <v>33</v>
      </c>
    </row>
    <row r="36" spans="1:22" ht="96.75" customHeight="1" x14ac:dyDescent="0.25">
      <c r="A36" s="37"/>
      <c r="B36" s="89"/>
      <c r="C36" s="50"/>
      <c r="D36" s="51" t="s">
        <v>104</v>
      </c>
      <c r="E36" s="91"/>
      <c r="F36" s="89"/>
      <c r="G36" s="85">
        <v>0</v>
      </c>
      <c r="H36" s="34">
        <v>0</v>
      </c>
      <c r="I36" s="34">
        <v>0</v>
      </c>
      <c r="J36" s="34">
        <v>0</v>
      </c>
      <c r="K36" s="29">
        <v>599.02</v>
      </c>
      <c r="L36" s="34">
        <v>0</v>
      </c>
      <c r="M36" s="34">
        <v>0</v>
      </c>
      <c r="N36" s="34">
        <v>0</v>
      </c>
      <c r="O36" s="34">
        <v>0</v>
      </c>
      <c r="P36" s="34">
        <v>0</v>
      </c>
      <c r="Q36" s="29">
        <f t="shared" ref="Q36" si="22">G36+I36+K36+M36</f>
        <v>599.02</v>
      </c>
      <c r="R36" s="29">
        <f t="shared" ref="R36" si="23">H36+J36+L36+N36</f>
        <v>0</v>
      </c>
      <c r="S36" s="52">
        <v>45908</v>
      </c>
      <c r="T36" s="52" t="s">
        <v>91</v>
      </c>
      <c r="U36" s="26" t="s">
        <v>105</v>
      </c>
      <c r="V36" s="42" t="s">
        <v>33</v>
      </c>
    </row>
    <row r="37" spans="1:22" ht="24" customHeight="1" x14ac:dyDescent="0.25">
      <c r="A37" s="37"/>
      <c r="B37" s="89"/>
      <c r="C37" s="50"/>
      <c r="D37" s="51" t="s">
        <v>32</v>
      </c>
      <c r="E37" s="91"/>
      <c r="F37" s="92"/>
      <c r="G37" s="85">
        <v>0</v>
      </c>
      <c r="H37" s="34"/>
      <c r="I37" s="34"/>
      <c r="J37" s="34"/>
      <c r="K37" s="77">
        <v>3618.9</v>
      </c>
      <c r="L37" s="34"/>
      <c r="M37" s="34">
        <v>0</v>
      </c>
      <c r="N37" s="34"/>
      <c r="O37" s="34"/>
      <c r="P37" s="34"/>
      <c r="Q37" s="29">
        <f>G37+I37+K37+M37</f>
        <v>3618.9</v>
      </c>
      <c r="R37" s="29">
        <f>H37+J37+L37+N37</f>
        <v>0</v>
      </c>
      <c r="S37" s="52"/>
      <c r="T37" s="52"/>
      <c r="U37" s="26"/>
      <c r="V37" s="42"/>
    </row>
    <row r="38" spans="1:22" ht="42" customHeight="1" x14ac:dyDescent="0.25">
      <c r="A38" s="37"/>
      <c r="B38" s="89"/>
      <c r="C38" s="50" t="s">
        <v>55</v>
      </c>
      <c r="D38" s="51" t="s">
        <v>52</v>
      </c>
      <c r="E38" s="89"/>
      <c r="F38" s="89" t="s">
        <v>57</v>
      </c>
      <c r="G38" s="33">
        <f>G39+G40</f>
        <v>103126.1</v>
      </c>
      <c r="H38" s="33">
        <f t="shared" ref="H38:R38" si="24">H39+H40</f>
        <v>103126.1</v>
      </c>
      <c r="I38" s="33">
        <f t="shared" si="24"/>
        <v>1041.67778</v>
      </c>
      <c r="J38" s="33">
        <f t="shared" si="24"/>
        <v>1041.67778</v>
      </c>
      <c r="K38" s="33">
        <f t="shared" si="24"/>
        <v>1041.67778</v>
      </c>
      <c r="L38" s="33">
        <f t="shared" si="24"/>
        <v>1041.67778</v>
      </c>
      <c r="M38" s="33">
        <f t="shared" si="24"/>
        <v>0</v>
      </c>
      <c r="N38" s="33">
        <f t="shared" si="24"/>
        <v>0</v>
      </c>
      <c r="O38" s="33">
        <f t="shared" si="24"/>
        <v>5800</v>
      </c>
      <c r="P38" s="33">
        <f t="shared" si="24"/>
        <v>0</v>
      </c>
      <c r="Q38" s="33">
        <f t="shared" si="24"/>
        <v>111009.45556</v>
      </c>
      <c r="R38" s="33">
        <f t="shared" si="24"/>
        <v>105209.45556</v>
      </c>
      <c r="S38" s="52"/>
      <c r="T38" s="27"/>
      <c r="U38" s="26"/>
      <c r="V38" s="76"/>
    </row>
    <row r="39" spans="1:22" ht="88.5" customHeight="1" x14ac:dyDescent="0.25">
      <c r="A39" s="37"/>
      <c r="B39" s="92"/>
      <c r="C39" s="50" t="s">
        <v>56</v>
      </c>
      <c r="D39" s="51" t="s">
        <v>53</v>
      </c>
      <c r="E39" s="89"/>
      <c r="F39" s="89"/>
      <c r="G39" s="34">
        <v>103126.1</v>
      </c>
      <c r="H39" s="34">
        <v>103126.1</v>
      </c>
      <c r="I39" s="34">
        <v>1041.67778</v>
      </c>
      <c r="J39" s="34">
        <v>1041.67778</v>
      </c>
      <c r="K39" s="34">
        <v>1041.67778</v>
      </c>
      <c r="L39" s="34">
        <v>1041.67778</v>
      </c>
      <c r="M39" s="34">
        <v>0</v>
      </c>
      <c r="N39" s="34">
        <v>0</v>
      </c>
      <c r="O39" s="34">
        <v>0</v>
      </c>
      <c r="P39" s="34">
        <v>0</v>
      </c>
      <c r="Q39" s="29">
        <f>G39+I39+K39+M39</f>
        <v>105209.45556</v>
      </c>
      <c r="R39" s="29">
        <f>H39+J39+L39+N39</f>
        <v>105209.45556</v>
      </c>
      <c r="S39" s="52">
        <v>46387</v>
      </c>
      <c r="T39" s="52" t="s">
        <v>91</v>
      </c>
      <c r="U39" s="26" t="s">
        <v>60</v>
      </c>
      <c r="V39" s="42" t="s">
        <v>33</v>
      </c>
    </row>
    <row r="40" spans="1:22" ht="108" customHeight="1" x14ac:dyDescent="0.25">
      <c r="A40" s="37"/>
      <c r="B40" s="54"/>
      <c r="C40" s="50"/>
      <c r="D40" s="51" t="s">
        <v>103</v>
      </c>
      <c r="E40" s="89"/>
      <c r="F40" s="89"/>
      <c r="G40" s="34">
        <v>0</v>
      </c>
      <c r="H40" s="34">
        <v>0</v>
      </c>
      <c r="I40" s="34">
        <v>0</v>
      </c>
      <c r="J40" s="34">
        <v>0</v>
      </c>
      <c r="K40" s="34">
        <v>0</v>
      </c>
      <c r="L40" s="34">
        <v>0</v>
      </c>
      <c r="M40" s="34">
        <v>0</v>
      </c>
      <c r="N40" s="34">
        <v>0</v>
      </c>
      <c r="O40" s="34">
        <v>5800</v>
      </c>
      <c r="P40" s="34">
        <v>0</v>
      </c>
      <c r="Q40" s="29">
        <f>G40+I40+O40+M40</f>
        <v>5800</v>
      </c>
      <c r="R40" s="29">
        <f>H40+J40+P40+N40</f>
        <v>0</v>
      </c>
      <c r="S40" s="52">
        <v>45908</v>
      </c>
      <c r="T40" s="52" t="s">
        <v>91</v>
      </c>
      <c r="U40" s="26" t="s">
        <v>108</v>
      </c>
      <c r="V40" s="42" t="s">
        <v>33</v>
      </c>
    </row>
    <row r="41" spans="1:22" x14ac:dyDescent="0.25">
      <c r="A41" s="2" t="s">
        <v>41</v>
      </c>
      <c r="B41" s="2"/>
      <c r="C41" s="2"/>
      <c r="D41" s="2"/>
      <c r="F41" s="4"/>
      <c r="G41" s="38">
        <f>G24+G18+G11+G6+G14+G21</f>
        <v>428573.4</v>
      </c>
      <c r="H41" s="38">
        <f t="shared" ref="H41:R41" si="25">H24+H18+H11+H6+H14+H21</f>
        <v>268667.56092999998</v>
      </c>
      <c r="I41" s="38">
        <f t="shared" si="25"/>
        <v>30147.826090000002</v>
      </c>
      <c r="J41" s="38">
        <f t="shared" si="25"/>
        <v>6484.83824</v>
      </c>
      <c r="K41" s="38">
        <f t="shared" si="25"/>
        <v>21477.866040000001</v>
      </c>
      <c r="L41" s="38">
        <f t="shared" si="25"/>
        <v>3101.1217799999999</v>
      </c>
      <c r="M41" s="38">
        <f t="shared" si="25"/>
        <v>0</v>
      </c>
      <c r="N41" s="38">
        <f t="shared" si="25"/>
        <v>0</v>
      </c>
      <c r="O41" s="38">
        <f t="shared" si="25"/>
        <v>5800</v>
      </c>
      <c r="P41" s="38">
        <f t="shared" si="25"/>
        <v>0</v>
      </c>
      <c r="Q41" s="38">
        <f t="shared" si="25"/>
        <v>485999.09213</v>
      </c>
      <c r="R41" s="38">
        <f t="shared" si="25"/>
        <v>278253.52094999998</v>
      </c>
      <c r="S41" s="20"/>
      <c r="T41" s="20"/>
      <c r="U41" s="20"/>
      <c r="V41" s="20"/>
    </row>
    <row r="42" spans="1:22" x14ac:dyDescent="0.25">
      <c r="A42" s="2"/>
      <c r="B42" s="2"/>
      <c r="C42" s="2"/>
      <c r="D42" s="2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9"/>
    </row>
    <row r="43" spans="1:22" x14ac:dyDescent="0.25">
      <c r="A43" s="2"/>
      <c r="B43" s="2"/>
      <c r="C43" s="2"/>
      <c r="D43" s="2"/>
      <c r="G43" s="1"/>
      <c r="H43" s="1"/>
      <c r="K43" s="16"/>
      <c r="L43" s="1"/>
      <c r="M43" s="1"/>
      <c r="N43" s="1"/>
      <c r="O43" s="1"/>
      <c r="P43" s="1"/>
      <c r="Q43" s="1"/>
      <c r="R43" s="1"/>
      <c r="S43" s="9"/>
    </row>
    <row r="44" spans="1:22" x14ac:dyDescent="0.25">
      <c r="A44" s="2"/>
      <c r="B44" s="2"/>
      <c r="C44" s="2"/>
      <c r="D44" s="2"/>
      <c r="G44" s="1"/>
      <c r="H44" s="1"/>
      <c r="K44" s="16"/>
      <c r="L44" s="1"/>
      <c r="M44" s="1"/>
      <c r="N44" s="1"/>
      <c r="O44" s="1"/>
      <c r="P44" s="1"/>
      <c r="Q44" s="1"/>
      <c r="R44" s="1"/>
      <c r="S44" s="9"/>
    </row>
    <row r="45" spans="1:22" x14ac:dyDescent="0.25">
      <c r="A45" s="2"/>
      <c r="B45" s="2"/>
      <c r="C45" s="2"/>
      <c r="D45" s="2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9"/>
    </row>
    <row r="46" spans="1:22" x14ac:dyDescent="0.25">
      <c r="A46" s="2"/>
      <c r="B46" s="2"/>
      <c r="C46" s="2"/>
      <c r="D46" s="2"/>
      <c r="F46" s="1"/>
      <c r="G46" s="1"/>
      <c r="H46" s="1"/>
      <c r="I46" s="1"/>
      <c r="J46" s="1"/>
      <c r="K46" s="1"/>
      <c r="Q46" s="1"/>
    </row>
  </sheetData>
  <mergeCells count="36">
    <mergeCell ref="A1:V1"/>
    <mergeCell ref="A2:V2"/>
    <mergeCell ref="A3:A5"/>
    <mergeCell ref="B3:B5"/>
    <mergeCell ref="C3:C5"/>
    <mergeCell ref="D3:D5"/>
    <mergeCell ref="E3:E5"/>
    <mergeCell ref="F3:F5"/>
    <mergeCell ref="G3:R3"/>
    <mergeCell ref="S3:T4"/>
    <mergeCell ref="V7:V9"/>
    <mergeCell ref="U3:U5"/>
    <mergeCell ref="V3:V5"/>
    <mergeCell ref="G4:H4"/>
    <mergeCell ref="I4:J4"/>
    <mergeCell ref="K4:L4"/>
    <mergeCell ref="M4:N4"/>
    <mergeCell ref="Q4:R4"/>
    <mergeCell ref="O4:P4"/>
    <mergeCell ref="A7:A10"/>
    <mergeCell ref="C7:C10"/>
    <mergeCell ref="D7:D9"/>
    <mergeCell ref="E7:E9"/>
    <mergeCell ref="F7:F9"/>
    <mergeCell ref="A19:A20"/>
    <mergeCell ref="B19:B20"/>
    <mergeCell ref="B24:D24"/>
    <mergeCell ref="A25:A27"/>
    <mergeCell ref="B25:B39"/>
    <mergeCell ref="C22:C23"/>
    <mergeCell ref="B22:B23"/>
    <mergeCell ref="B12:B13"/>
    <mergeCell ref="B15:B17"/>
    <mergeCell ref="F38:F40"/>
    <mergeCell ref="E25:E40"/>
    <mergeCell ref="F25:F37"/>
  </mergeCells>
  <pageMargins left="0.25" right="0.25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30.06.2025</vt:lpstr>
      <vt:lpstr>'30.06.2025'!Заголовки_для_печати</vt:lpstr>
      <vt:lpstr>'30.06.2025'!Область_печати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2025-07-14T12:03:51Z</dcterms:modified>
</cp:coreProperties>
</file>