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8800" windowHeight="12435"/>
  </bookViews>
  <sheets>
    <sheet name="31.03.2024" sheetId="6" r:id="rId1"/>
    <sheet name="Лист3" sheetId="3" r:id="rId2"/>
  </sheets>
  <definedNames>
    <definedName name="_xlnm.Print_Titles" localSheetId="0">'31.03.2024'!$3:$4</definedName>
    <definedName name="_xlnm.Print_Area" localSheetId="0">'31.03.2024'!$A$1:$T$45</definedName>
  </definedNames>
  <calcPr calcId="152511"/>
</workbook>
</file>

<file path=xl/calcChain.xml><?xml version="1.0" encoding="utf-8"?>
<calcChain xmlns="http://schemas.openxmlformats.org/spreadsheetml/2006/main">
  <c r="P12" i="6" l="1"/>
  <c r="O12" i="6"/>
  <c r="H20" i="6"/>
  <c r="I20" i="6"/>
  <c r="J20" i="6"/>
  <c r="K20" i="6"/>
  <c r="L20" i="6"/>
  <c r="M20" i="6"/>
  <c r="N20" i="6"/>
  <c r="G20" i="6"/>
  <c r="P29" i="6"/>
  <c r="O29" i="6"/>
  <c r="P22" i="6" l="1"/>
  <c r="P23" i="6"/>
  <c r="P24" i="6"/>
  <c r="P21" i="6"/>
  <c r="O22" i="6"/>
  <c r="O23" i="6"/>
  <c r="O24" i="6"/>
  <c r="O21" i="6"/>
  <c r="O28" i="6"/>
  <c r="P28" i="6"/>
  <c r="H28" i="6"/>
  <c r="I28" i="6"/>
  <c r="J28" i="6"/>
  <c r="K28" i="6"/>
  <c r="L28" i="6"/>
  <c r="M28" i="6"/>
  <c r="N28" i="6"/>
  <c r="G28" i="6"/>
  <c r="H6" i="6" l="1"/>
  <c r="G6" i="6"/>
  <c r="P9" i="6" l="1"/>
  <c r="P10" i="6"/>
  <c r="P8" i="6"/>
  <c r="P14" i="6"/>
  <c r="P13" i="6"/>
  <c r="O14" i="6"/>
  <c r="O13" i="6"/>
  <c r="P17" i="6" l="1"/>
  <c r="P18" i="6"/>
  <c r="P16" i="6"/>
  <c r="O17" i="6"/>
  <c r="O18" i="6"/>
  <c r="O16" i="6"/>
  <c r="O15" i="6" l="1"/>
  <c r="H11" i="6" l="1"/>
  <c r="I11" i="6"/>
  <c r="J11" i="6"/>
  <c r="K11" i="6"/>
  <c r="L11" i="6"/>
  <c r="M11" i="6"/>
  <c r="N11" i="6"/>
  <c r="O11" i="6"/>
  <c r="P11" i="6"/>
  <c r="G11" i="6"/>
  <c r="P25" i="6" l="1"/>
  <c r="O25" i="6"/>
  <c r="H25" i="6"/>
  <c r="I25" i="6"/>
  <c r="J25" i="6"/>
  <c r="K25" i="6"/>
  <c r="K19" i="6" s="1"/>
  <c r="L25" i="6"/>
  <c r="M25" i="6"/>
  <c r="N25" i="6"/>
  <c r="G25" i="6"/>
  <c r="J7" i="6" l="1"/>
  <c r="J6" i="6" s="1"/>
  <c r="K7" i="6"/>
  <c r="K6" i="6" s="1"/>
  <c r="L7" i="6"/>
  <c r="L6" i="6" s="1"/>
  <c r="M7" i="6"/>
  <c r="M6" i="6" s="1"/>
  <c r="N7" i="6"/>
  <c r="N6" i="6" s="1"/>
  <c r="I7" i="6"/>
  <c r="I6" i="6" s="1"/>
  <c r="I19" i="6" l="1"/>
  <c r="J19" i="6"/>
  <c r="L19" i="6"/>
  <c r="M19" i="6"/>
  <c r="N19" i="6"/>
  <c r="H19" i="6"/>
  <c r="G19" i="6"/>
  <c r="O19" i="6" l="1"/>
  <c r="P19" i="6"/>
  <c r="P20" i="6"/>
  <c r="O20" i="6" l="1"/>
  <c r="N15" i="6"/>
  <c r="N31" i="6" s="1"/>
  <c r="M15" i="6"/>
  <c r="M31" i="6" s="1"/>
  <c r="L15" i="6"/>
  <c r="L31" i="6" s="1"/>
  <c r="K15" i="6"/>
  <c r="K31" i="6" s="1"/>
  <c r="J15" i="6"/>
  <c r="J31" i="6" s="1"/>
  <c r="I15" i="6"/>
  <c r="I31" i="6" s="1"/>
  <c r="H15" i="6"/>
  <c r="H31" i="6" s="1"/>
  <c r="G15" i="6"/>
  <c r="G31" i="6" s="1"/>
  <c r="O10" i="6"/>
  <c r="O9" i="6"/>
  <c r="O8" i="6"/>
  <c r="O7" i="6" l="1"/>
  <c r="O6" i="6" s="1"/>
  <c r="O31" i="6" s="1"/>
  <c r="P7" i="6"/>
  <c r="P6" i="6" s="1"/>
  <c r="P15" i="6"/>
  <c r="P31" i="6" l="1"/>
</calcChain>
</file>

<file path=xl/sharedStrings.xml><?xml version="1.0" encoding="utf-8"?>
<sst xmlns="http://schemas.openxmlformats.org/spreadsheetml/2006/main" count="105" uniqueCount="84">
  <si>
    <t>№</t>
  </si>
  <si>
    <t>Срок реализации</t>
  </si>
  <si>
    <t>Ответственный исполнитель</t>
  </si>
  <si>
    <t>Выполнение работ, на основании муниципальных контрактов, предметом которых является одновременное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</si>
  <si>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Срок ввода объектов в эксплуатацию:</t>
  </si>
  <si>
    <t>Наименование регионального проекта</t>
  </si>
  <si>
    <t>Проведение ремонта автомобильных дорог местного значения:</t>
  </si>
  <si>
    <t>7.1</t>
  </si>
  <si>
    <t>7.2</t>
  </si>
  <si>
    <t>7.3</t>
  </si>
  <si>
    <t>№ проекта</t>
  </si>
  <si>
    <t>План</t>
  </si>
  <si>
    <t>Факт</t>
  </si>
  <si>
    <t>Наименование мероприятия регионального проекта</t>
  </si>
  <si>
    <t>Соглашение о предоставлении  межбюджетного трансферта, имеющего целевое назначение</t>
  </si>
  <si>
    <t>Наименование  муниципальной программы, подпрограммы, мероприятия</t>
  </si>
  <si>
    <t>Федеральный бюджет                       (в рамках соглашения)</t>
  </si>
  <si>
    <t>Областной бюджет                                (в рамках соглашения)</t>
  </si>
  <si>
    <t>Муниципальные контракты                                                       (реестровые номера)</t>
  </si>
  <si>
    <t>Сведения о реализации региональных проектов в муниципальном образовании «Северодвинск»</t>
  </si>
  <si>
    <t xml:space="preserve">Муниципальная программа                         «Развитие жилищного строительства Северодвинска»                               подпрограмма 1 «Содействие развитию жилищного строительства Северодвинска»                                                     мероприятие 1.01 «Проектирование и строительство многоквартирных домов» </t>
  </si>
  <si>
    <t>Формирование комфортной городской среды                                                             (национальный проект                                                        «Жилье и городская среда»)</t>
  </si>
  <si>
    <t>Внебюджетные источники*</t>
  </si>
  <si>
    <t>Всего</t>
  </si>
  <si>
    <t>Терновая Т.В.</t>
  </si>
  <si>
    <t xml:space="preserve">Благоустройство общественной территории 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</si>
  <si>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«Северодвинск»»                                                                                                                         подпрограмма 4 «Благоустройство территории муниципального образования «Северодвинск»                                                 мероприятие 2.05 «Выполнение работ по благоустройству придомовых и общественных территорий в рамках приоритетного проекта «Формирование комфортной городской среды» </t>
  </si>
  <si>
    <t>Муниципальная программа «Обеспечение комфортного и безопасного  проживания населения на территории муниципального образования «Северодвинск»                            подпрограмма 3  «Обеспечение сохранности автомобильных дорог муниципального образования «Северодвиснк»                              мероприятие 1.10  «Обеспечение дорожной деятельности в рамках реализации национального проекта «Безопасные и качественные автомобильные дороги»</t>
  </si>
  <si>
    <t>Туфанов М.А.</t>
  </si>
  <si>
    <t xml:space="preserve">Формирование современной комфортной городской среды </t>
  </si>
  <si>
    <t xml:space="preserve">Дополнительное соглашение от 26.11.2021 № 10 к соглашению от 30 мая 2019 года № 11/2019  о предоставлении субсидии из областного бюджета местному бюджету  на софинансирование капитальных вложений в объекты муниципальной собственности муниципальных образований Архангельской области
</t>
  </si>
  <si>
    <t>* - внебюджетные источники:  Фонд содействия реформированию ЖКХ</t>
  </si>
  <si>
    <t xml:space="preserve">Региональная и местная дорожная сеть  (национальный проект                                                                            «Безопасные качественные  дороги») </t>
  </si>
  <si>
    <t xml:space="preserve">Местный бюджет                               </t>
  </si>
  <si>
    <t>8</t>
  </si>
  <si>
    <t>Благоустройство дворовых территорий</t>
  </si>
  <si>
    <t>8.1</t>
  </si>
  <si>
    <t>9</t>
  </si>
  <si>
    <t>Исполнение гарантийных обязательств</t>
  </si>
  <si>
    <t>10</t>
  </si>
  <si>
    <t>Подготовка проектной документации</t>
  </si>
  <si>
    <t>10.1</t>
  </si>
  <si>
    <t>Нераспределенные лимиты</t>
  </si>
  <si>
    <t>по состоянию на 31.03.2024</t>
  </si>
  <si>
    <t>Муниципальная программа «Молодежь Северодвинска"  мероприятие 2.04. "Проведение ремонтных работ в МАУ Молодежный центр"</t>
  </si>
  <si>
    <t>«Развитие системы поддержки молодежи («Молодежь России»)» (национальный проект "Образование")</t>
  </si>
  <si>
    <t>Патриотическое воспитание граждан России (национальный проект "Образование")</t>
  </si>
  <si>
    <t>Успех каждого ребенка (национальный проект "Образование")</t>
  </si>
  <si>
    <t>Проведение ремонта дорог местного значения: ул. Лебедева, четная сторона (от ул. Юбилейной 
до ул. Кирилкина)</t>
  </si>
  <si>
    <t>Проведение ремонта дорог местного значения: ул. Октябрьская 
(от ул. Логинова 
до ул. Ричарда Ченслера)</t>
  </si>
  <si>
    <t>Проведение ремонта дорог местного значения: ул. Первомайская 
(от ул. Пионерской 
до просп. Труда)</t>
  </si>
  <si>
    <t>Никитин Н.Н.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</si>
  <si>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 </t>
  </si>
  <si>
    <t>Муниципальная программа «Развитие образования Северодвинска» мероприятие:  2.08.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</si>
  <si>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Соглашение о предоставлении иного межбюджетного трансферта, имеющего целевое назначение, из бюджета Архангельской области бюджету городского округа Архангельской области "Северодвинск"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от 09.02.2024 № 11730000-1-2024-008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</si>
  <si>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общеобразовательных программ, для создания информационных систем в образовательных организациях (иные межбюджетные трансферты бюджетам муниципальных районов, муниципальных округов Архангельской области (создание новых мест в образовательных организациях различных типов для реализации дополнительных общеразвивающих программ всех направленностей))</t>
  </si>
  <si>
    <t xml:space="preserve">Муниципальная программа «Развитие образования Северодвинска» мероприятие : 2.04. Проведение мероприятий, направленных на обновление материально-технической базы муниципальных общеобразовательных организаций
Мероприятие 3.04. Проведение мероприятий, направленных на обновление материально-технической базы муниципальных образовательных организаций дополнительного образования
</t>
  </si>
  <si>
    <t xml:space="preserve">Соглашения о предоставлении иного межбюджетного трансферта, имеющего целевое назначение, из бюджета Архангельской области в бюджетот 26.03.2024 № 11730000-1-2024-026 </t>
  </si>
  <si>
    <t>Е.Н. Комарова</t>
  </si>
  <si>
    <t>Обеспечение устойчивого сокращения непригодного для проживания жилищного фонда (национальный проект  «Жилье и городская среда»)</t>
  </si>
  <si>
    <t>Муниципальная программа «Развитие жилищного строительства Северодвинска»  
подпрограмма 1 «Содействие развитию жилищного строительства Северодвинска» 
Мероприятие 2.01 «Выплата возмещения лицам, являющимся собственниками жилых помещений, расположенных в аварийных многоквартирных домах»</t>
  </si>
  <si>
    <t>Переселение собсьтвенников путем выплаты им возмещения взамен изымаемых жилых помещений в рамках адресной программы Архангельской области "Переселение граждан из аварийного жилищного фонда на 2019-2025 годы", утвержденной постановлением Правительства Архангельской области от 26.03.2019 № 153-пп</t>
  </si>
  <si>
    <t xml:space="preserve">Дополнительное соглашения № 14/2023 от 31.01.2024 и № 15/2023 от 20.03.2024 
к Соглашению о предоставлении субсидии из областного бюджета бюджету муниципального образования Архангельской области от 03.02.2020 № 2/2020; субвенций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 развития малоэтажного жилищного строительства (на обеспечение собственников жилыми помещениями в форме субсидии)
</t>
  </si>
  <si>
    <t>Мероприятие реализуется (срок завершения программы переселения 
2019-2025 годы)</t>
  </si>
  <si>
    <t>И.Д. Леонтьев</t>
  </si>
  <si>
    <t xml:space="preserve">Соглашение о предосьавлении федеральному бюджетному или автономному учреждению субсидии в соответсвии с абзацемвторым пункта 1 статьи 78.1 Бюджетного кодекса Российской Федерации от 11.04.2024 № 20-2024-080947 </t>
  </si>
  <si>
    <t>Реализация программы комплексного развития молодежной политики в регионах Российской Федерации "Регион для молодых" (субсидии бюджетам муниципальных районов, муниципальных округов, городских округов, городских и сельских поселений Архангельской области)</t>
  </si>
  <si>
    <t>Объем финансирования в 2024 году, тыс. руб.</t>
  </si>
  <si>
    <t>31.12.2024</t>
  </si>
  <si>
    <t>мероприятие реализуется</t>
  </si>
  <si>
    <t xml:space="preserve">Благоустройство общественной территории по улице Ломоносова от проспекта Труда до проспекта Морского </t>
  </si>
  <si>
    <t>Благоустройство общественной территория, расположенная в районе многоквартирного дома № 23 по проспекту Труда</t>
  </si>
  <si>
    <t>7.4</t>
  </si>
  <si>
    <t>Проведение строительного контроля за выполнением работ по благоустройству общественной территории по  ул. Ломоносова от просп. Труда до просп. Морского</t>
  </si>
  <si>
    <t>Проведение строительного контроля за выполнением работ по благоустройству общественной территории, расположенной в районе МКД дома № 23 по проспекту Труда</t>
  </si>
  <si>
    <t>Подготовка проектной документации на благоустройство общественной территории, расположенной на пересечении просп. Морского и ул. Советских Космонавтов</t>
  </si>
  <si>
    <t>Соглашение о предоставлении субсидии из бюджета Архангельской области бюджету городского округа Архангельской области «Северодвинск» на реализацию муниципальных программ формирования современной городской среды в 2023  году и на плановый период 2024, 2025 годы от 31.01.2023 № 11730000-1-2023-013</t>
  </si>
  <si>
    <t>от 25.12.2023 
№ 322-23-КЖКХ</t>
  </si>
  <si>
    <t>от 25.03.2024 
№ 033-24-КЖКХ</t>
  </si>
  <si>
    <t>от 16.02.2024 
№ 24КЖКХ-025</t>
  </si>
  <si>
    <t>от 26.03.2024 
№ 24КЖКХ-057</t>
  </si>
  <si>
    <t>от 01.08.2023
МК 23КЖКХ-185</t>
  </si>
  <si>
    <t>от 29.01.2023 
№ 340-23-КЖКХ</t>
  </si>
  <si>
    <t>Справкой-уведомлением № 46 об изменении бюджетных ассигнованиях из областного бюджета на 2024-2026 г. от 16.01.2024 на финансовое обеспечение дорожной деятельности в рамках реализации национального проекта «Безопасные и качественные дороги» (иные межбюджетные трансферты бюджетам муниципального округа и городских округов Архангельской области, включенных в Архангельскую агломерацию (сверх соглашения с федеральным органом государственной власти)) выделены ассигнования из областного бюджета на 2024 год в размере 210 000 000,00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</si>
</sst>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000"/>
    <numFmt numFmtId="167" formatCode="#,##0.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4" fontId="0" fillId="0" borderId="0" xfId="0" applyNumberFormat="1"/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4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6" fontId="9" fillId="2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/>
    <xf numFmtId="0" fontId="1" fillId="0" borderId="8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2" fontId="0" fillId="0" borderId="0" xfId="0" applyNumberFormat="1"/>
    <xf numFmtId="165" fontId="0" fillId="0" borderId="0" xfId="0" applyNumberFormat="1"/>
    <xf numFmtId="49" fontId="6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12" fillId="0" borderId="25" xfId="0" applyNumberFormat="1" applyFont="1" applyBorder="1" applyAlignment="1">
      <alignment horizontal="center" wrapText="1" readingOrder="1"/>
    </xf>
    <xf numFmtId="2" fontId="12" fillId="0" borderId="26" xfId="0" applyNumberFormat="1" applyFont="1" applyBorder="1" applyAlignment="1">
      <alignment horizontal="center" wrapText="1" readingOrder="1"/>
    </xf>
    <xf numFmtId="14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0" fillId="3" borderId="0" xfId="0" applyNumberFormat="1" applyFill="1"/>
    <xf numFmtId="0" fontId="0" fillId="3" borderId="0" xfId="0" applyFill="1"/>
    <xf numFmtId="4" fontId="14" fillId="3" borderId="0" xfId="0" applyNumberFormat="1" applyFont="1" applyFill="1"/>
    <xf numFmtId="4" fontId="6" fillId="0" borderId="1" xfId="0" applyNumberFormat="1" applyFont="1" applyBorder="1"/>
    <xf numFmtId="4" fontId="6" fillId="0" borderId="0" xfId="0" applyNumberFormat="1" applyFont="1"/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0" xfId="0" applyBorder="1"/>
    <xf numFmtId="0" fontId="1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/>
    <xf numFmtId="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4" fontId="6" fillId="5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5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view="pageBreakPreview" zoomScale="80" zoomScaleNormal="100" zoomScaleSheetLayoutView="8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B26" sqref="B26"/>
    </sheetView>
  </sheetViews>
  <sheetFormatPr defaultRowHeight="15" x14ac:dyDescent="0.25"/>
  <cols>
    <col min="1" max="1" width="7.85546875" customWidth="1"/>
    <col min="2" max="2" width="39" customWidth="1"/>
    <col min="3" max="3" width="5.7109375" customWidth="1"/>
    <col min="4" max="4" width="35.5703125" customWidth="1"/>
    <col min="5" max="6" width="30.7109375" customWidth="1"/>
    <col min="7" max="7" width="15.140625" customWidth="1"/>
    <col min="8" max="8" width="15" customWidth="1"/>
    <col min="9" max="9" width="14.28515625" customWidth="1"/>
    <col min="10" max="10" width="13.85546875" customWidth="1"/>
    <col min="11" max="11" width="14.7109375" customWidth="1"/>
    <col min="12" max="12" width="13.42578125" customWidth="1"/>
    <col min="13" max="15" width="13.85546875" customWidth="1"/>
    <col min="16" max="16" width="15.85546875" customWidth="1"/>
    <col min="17" max="17" width="17.28515625" customWidth="1"/>
    <col min="18" max="18" width="19.85546875" customWidth="1"/>
    <col min="19" max="19" width="24.140625" customWidth="1"/>
    <col min="20" max="20" width="19.140625" customWidth="1"/>
    <col min="21" max="22" width="17.42578125" hidden="1" customWidth="1"/>
  </cols>
  <sheetData>
    <row r="1" spans="1:20" ht="16.5" x14ac:dyDescent="0.25">
      <c r="A1" s="110" t="s">
        <v>19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ht="17.25" thickBot="1" x14ac:dyDescent="0.3">
      <c r="A2" s="111" t="s">
        <v>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ht="27" customHeight="1" x14ac:dyDescent="0.25">
      <c r="A3" s="112" t="s">
        <v>10</v>
      </c>
      <c r="B3" s="115" t="s">
        <v>5</v>
      </c>
      <c r="C3" s="115" t="s">
        <v>0</v>
      </c>
      <c r="D3" s="118" t="s">
        <v>13</v>
      </c>
      <c r="E3" s="118" t="s">
        <v>15</v>
      </c>
      <c r="F3" s="118" t="s">
        <v>14</v>
      </c>
      <c r="G3" s="121" t="s">
        <v>67</v>
      </c>
      <c r="H3" s="122"/>
      <c r="I3" s="122"/>
      <c r="J3" s="122"/>
      <c r="K3" s="122"/>
      <c r="L3" s="122"/>
      <c r="M3" s="122"/>
      <c r="N3" s="122"/>
      <c r="O3" s="122"/>
      <c r="P3" s="123"/>
      <c r="Q3" s="115" t="s">
        <v>1</v>
      </c>
      <c r="R3" s="115"/>
      <c r="S3" s="115" t="s">
        <v>18</v>
      </c>
      <c r="T3" s="124" t="s">
        <v>2</v>
      </c>
    </row>
    <row r="4" spans="1:20" ht="39.75" customHeight="1" x14ac:dyDescent="0.25">
      <c r="A4" s="113"/>
      <c r="B4" s="116"/>
      <c r="C4" s="116"/>
      <c r="D4" s="119"/>
      <c r="E4" s="119"/>
      <c r="F4" s="119"/>
      <c r="G4" s="119" t="s">
        <v>16</v>
      </c>
      <c r="H4" s="119"/>
      <c r="I4" s="116" t="s">
        <v>17</v>
      </c>
      <c r="J4" s="116"/>
      <c r="K4" s="116" t="s">
        <v>33</v>
      </c>
      <c r="L4" s="116"/>
      <c r="M4" s="116" t="s">
        <v>22</v>
      </c>
      <c r="N4" s="116"/>
      <c r="O4" s="149" t="s">
        <v>23</v>
      </c>
      <c r="P4" s="150"/>
      <c r="Q4" s="116"/>
      <c r="R4" s="116"/>
      <c r="S4" s="116"/>
      <c r="T4" s="125"/>
    </row>
    <row r="5" spans="1:20" ht="29.25" customHeight="1" x14ac:dyDescent="0.25">
      <c r="A5" s="114"/>
      <c r="B5" s="117"/>
      <c r="C5" s="117"/>
      <c r="D5" s="120"/>
      <c r="E5" s="120"/>
      <c r="F5" s="120"/>
      <c r="G5" s="3" t="s">
        <v>11</v>
      </c>
      <c r="H5" s="3" t="s">
        <v>12</v>
      </c>
      <c r="I5" s="4" t="s">
        <v>11</v>
      </c>
      <c r="J5" s="4" t="s">
        <v>12</v>
      </c>
      <c r="K5" s="4" t="s">
        <v>11</v>
      </c>
      <c r="L5" s="4" t="s">
        <v>12</v>
      </c>
      <c r="M5" s="4" t="s">
        <v>11</v>
      </c>
      <c r="N5" s="4" t="s">
        <v>12</v>
      </c>
      <c r="O5" s="4" t="s">
        <v>11</v>
      </c>
      <c r="P5" s="4" t="s">
        <v>12</v>
      </c>
      <c r="Q5" s="4" t="s">
        <v>11</v>
      </c>
      <c r="R5" s="32" t="s">
        <v>12</v>
      </c>
      <c r="S5" s="117"/>
      <c r="T5" s="126"/>
    </row>
    <row r="6" spans="1:20" ht="29.25" customHeight="1" x14ac:dyDescent="0.25">
      <c r="A6" s="17"/>
      <c r="B6" s="15"/>
      <c r="C6" s="15"/>
      <c r="D6" s="18"/>
      <c r="E6" s="18"/>
      <c r="F6" s="18"/>
      <c r="G6" s="20">
        <f>G7+G10</f>
        <v>0</v>
      </c>
      <c r="H6" s="20">
        <f t="shared" ref="H6:P6" si="0">H7+H10</f>
        <v>0</v>
      </c>
      <c r="I6" s="20">
        <f t="shared" si="0"/>
        <v>96.54</v>
      </c>
      <c r="J6" s="20">
        <f t="shared" si="0"/>
        <v>42.32</v>
      </c>
      <c r="K6" s="20">
        <f t="shared" si="0"/>
        <v>1.37</v>
      </c>
      <c r="L6" s="20">
        <f t="shared" si="0"/>
        <v>0</v>
      </c>
      <c r="M6" s="20">
        <f t="shared" si="0"/>
        <v>4797.29</v>
      </c>
      <c r="N6" s="20">
        <f t="shared" si="0"/>
        <v>2073.91</v>
      </c>
      <c r="O6" s="20">
        <f t="shared" si="0"/>
        <v>4895.2</v>
      </c>
      <c r="P6" s="20">
        <f t="shared" si="0"/>
        <v>2116.23</v>
      </c>
      <c r="Q6" s="15"/>
      <c r="R6" s="48"/>
      <c r="S6" s="15"/>
      <c r="T6" s="19"/>
    </row>
    <row r="7" spans="1:20" ht="54" hidden="1" customHeight="1" x14ac:dyDescent="0.25">
      <c r="A7" s="127">
        <v>1</v>
      </c>
      <c r="B7" s="129" t="s">
        <v>59</v>
      </c>
      <c r="C7" s="131">
        <v>1</v>
      </c>
      <c r="D7" s="133" t="s">
        <v>3</v>
      </c>
      <c r="E7" s="133" t="s">
        <v>20</v>
      </c>
      <c r="F7" s="133" t="s">
        <v>30</v>
      </c>
      <c r="G7" s="38">
        <v>0</v>
      </c>
      <c r="H7" s="38">
        <v>0</v>
      </c>
      <c r="I7" s="38">
        <f>I8+I9</f>
        <v>0</v>
      </c>
      <c r="J7" s="38">
        <f t="shared" ref="J7:P7" si="1">J8+J9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10" t="s">
        <v>4</v>
      </c>
      <c r="R7" s="49"/>
      <c r="S7" s="29"/>
      <c r="T7" s="129" t="s">
        <v>28</v>
      </c>
    </row>
    <row r="8" spans="1:20" ht="78.75" hidden="1" customHeight="1" x14ac:dyDescent="0.25">
      <c r="A8" s="128"/>
      <c r="B8" s="130"/>
      <c r="C8" s="132"/>
      <c r="D8" s="134"/>
      <c r="E8" s="134"/>
      <c r="F8" s="134"/>
      <c r="G8" s="38"/>
      <c r="H8" s="38"/>
      <c r="I8" s="39"/>
      <c r="J8" s="39"/>
      <c r="K8" s="39"/>
      <c r="L8" s="39"/>
      <c r="M8" s="39"/>
      <c r="N8" s="39"/>
      <c r="O8" s="38">
        <f>G8+I8+K8+M8</f>
        <v>0</v>
      </c>
      <c r="P8" s="38">
        <f>J8+L8+N8</f>
        <v>0</v>
      </c>
      <c r="Q8" s="10"/>
      <c r="R8" s="10"/>
      <c r="S8" s="10"/>
      <c r="T8" s="130"/>
    </row>
    <row r="9" spans="1:20" ht="82.5" hidden="1" customHeight="1" x14ac:dyDescent="0.25">
      <c r="A9" s="128"/>
      <c r="B9" s="130"/>
      <c r="C9" s="132"/>
      <c r="D9" s="135"/>
      <c r="E9" s="135"/>
      <c r="F9" s="135"/>
      <c r="G9" s="38"/>
      <c r="H9" s="38"/>
      <c r="I9" s="39"/>
      <c r="J9" s="39"/>
      <c r="K9" s="39"/>
      <c r="L9" s="39"/>
      <c r="M9" s="39"/>
      <c r="N9" s="39"/>
      <c r="O9" s="38">
        <f>G9+I9+K9+M9</f>
        <v>0</v>
      </c>
      <c r="P9" s="38">
        <f t="shared" ref="P9:P10" si="2">J9+L9+N9</f>
        <v>0</v>
      </c>
      <c r="Q9" s="10"/>
      <c r="R9" s="10"/>
      <c r="S9" s="10"/>
      <c r="T9" s="148"/>
    </row>
    <row r="10" spans="1:20" ht="256.5" customHeight="1" thickBot="1" x14ac:dyDescent="0.3">
      <c r="A10" s="128"/>
      <c r="B10" s="130"/>
      <c r="C10" s="132"/>
      <c r="D10" s="98" t="s">
        <v>61</v>
      </c>
      <c r="E10" s="95" t="s">
        <v>60</v>
      </c>
      <c r="F10" s="95" t="s">
        <v>62</v>
      </c>
      <c r="G10" s="38">
        <v>0</v>
      </c>
      <c r="H10" s="38">
        <v>0</v>
      </c>
      <c r="I10" s="39">
        <v>96.54</v>
      </c>
      <c r="J10" s="39">
        <v>42.32</v>
      </c>
      <c r="K10" s="39">
        <v>1.37</v>
      </c>
      <c r="L10" s="39">
        <v>0</v>
      </c>
      <c r="M10" s="39">
        <v>4797.29</v>
      </c>
      <c r="N10" s="39">
        <v>2073.91</v>
      </c>
      <c r="O10" s="38">
        <f>G10+I10+K10+M10</f>
        <v>4895.2</v>
      </c>
      <c r="P10" s="38">
        <f t="shared" si="2"/>
        <v>2116.23</v>
      </c>
      <c r="Q10" s="35">
        <v>45565</v>
      </c>
      <c r="R10" s="10" t="s">
        <v>63</v>
      </c>
      <c r="S10" s="10"/>
      <c r="T10" s="31" t="s">
        <v>24</v>
      </c>
    </row>
    <row r="11" spans="1:20" s="64" customFormat="1" ht="32.25" customHeight="1" x14ac:dyDescent="0.25">
      <c r="A11" s="60"/>
      <c r="B11" s="93"/>
      <c r="C11" s="66"/>
      <c r="D11" s="67"/>
      <c r="E11" s="61"/>
      <c r="F11" s="68"/>
      <c r="G11" s="85">
        <f>G12+G14+G13</f>
        <v>39110.11</v>
      </c>
      <c r="H11" s="85">
        <f t="shared" ref="H11:P11" si="3">H12+H14+H13</f>
        <v>2742.11</v>
      </c>
      <c r="I11" s="85">
        <f t="shared" si="3"/>
        <v>876.46900000000005</v>
      </c>
      <c r="J11" s="85">
        <f t="shared" si="3"/>
        <v>55.96</v>
      </c>
      <c r="K11" s="85">
        <f t="shared" si="3"/>
        <v>9200</v>
      </c>
      <c r="L11" s="85">
        <f t="shared" si="3"/>
        <v>0</v>
      </c>
      <c r="M11" s="85">
        <f t="shared" si="3"/>
        <v>0</v>
      </c>
      <c r="N11" s="85">
        <f t="shared" si="3"/>
        <v>0</v>
      </c>
      <c r="O11" s="85">
        <f t="shared" si="3"/>
        <v>49186.578999999998</v>
      </c>
      <c r="P11" s="85">
        <f t="shared" si="3"/>
        <v>2798.07</v>
      </c>
      <c r="Q11" s="57"/>
      <c r="R11" s="62"/>
      <c r="S11" s="58"/>
      <c r="T11" s="63"/>
    </row>
    <row r="12" spans="1:20" s="64" customFormat="1" ht="123" customHeight="1" x14ac:dyDescent="0.25">
      <c r="A12" s="60"/>
      <c r="B12" s="97" t="s">
        <v>45</v>
      </c>
      <c r="C12" s="59"/>
      <c r="D12" s="99" t="s">
        <v>66</v>
      </c>
      <c r="E12" s="94" t="s">
        <v>44</v>
      </c>
      <c r="F12" s="33" t="s">
        <v>65</v>
      </c>
      <c r="G12" s="40">
        <v>27030.35</v>
      </c>
      <c r="H12" s="86"/>
      <c r="I12" s="40">
        <v>551.63900000000001</v>
      </c>
      <c r="J12" s="40"/>
      <c r="K12" s="40">
        <v>9200</v>
      </c>
      <c r="L12" s="40"/>
      <c r="M12" s="40"/>
      <c r="N12" s="40"/>
      <c r="O12" s="38">
        <f>G12+I12+K12</f>
        <v>36781.989000000001</v>
      </c>
      <c r="P12" s="38">
        <f>H12+J12+L12+N12</f>
        <v>0</v>
      </c>
      <c r="Q12" s="100" t="s">
        <v>68</v>
      </c>
      <c r="R12" s="43" t="s">
        <v>69</v>
      </c>
      <c r="S12" s="33"/>
      <c r="T12" s="69" t="s">
        <v>64</v>
      </c>
    </row>
    <row r="13" spans="1:20" s="64" customFormat="1" ht="241.5" customHeight="1" thickBot="1" x14ac:dyDescent="0.3">
      <c r="A13" s="60"/>
      <c r="B13" s="90" t="s">
        <v>46</v>
      </c>
      <c r="C13" s="91"/>
      <c r="D13" s="94" t="s">
        <v>52</v>
      </c>
      <c r="E13" s="94" t="s">
        <v>53</v>
      </c>
      <c r="F13" s="33" t="s">
        <v>54</v>
      </c>
      <c r="G13" s="40">
        <v>10968.44</v>
      </c>
      <c r="H13" s="86">
        <v>2742.11</v>
      </c>
      <c r="I13" s="40">
        <v>223.84</v>
      </c>
      <c r="J13" s="40">
        <v>55.96</v>
      </c>
      <c r="K13" s="40">
        <v>0</v>
      </c>
      <c r="L13" s="40">
        <v>0</v>
      </c>
      <c r="M13" s="40">
        <v>0</v>
      </c>
      <c r="N13" s="40">
        <v>0</v>
      </c>
      <c r="O13" s="38">
        <f>G13+I13+K13+M13</f>
        <v>11192.28</v>
      </c>
      <c r="P13" s="38">
        <f>H13+J13+L13+N13</f>
        <v>2798.07</v>
      </c>
      <c r="Q13" s="42">
        <v>45657</v>
      </c>
      <c r="R13" s="43" t="s">
        <v>69</v>
      </c>
      <c r="S13" s="33"/>
      <c r="T13" s="89" t="s">
        <v>58</v>
      </c>
    </row>
    <row r="14" spans="1:20" s="64" customFormat="1" ht="253.5" customHeight="1" thickBot="1" x14ac:dyDescent="0.3">
      <c r="A14" s="60"/>
      <c r="B14" s="90" t="s">
        <v>47</v>
      </c>
      <c r="C14" s="59"/>
      <c r="D14" s="94" t="s">
        <v>55</v>
      </c>
      <c r="E14" s="94" t="s">
        <v>56</v>
      </c>
      <c r="F14" s="79" t="s">
        <v>57</v>
      </c>
      <c r="G14" s="38">
        <v>1111.32</v>
      </c>
      <c r="H14" s="38">
        <v>0</v>
      </c>
      <c r="I14" s="38">
        <v>100.99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>G14+I14+K14+M14</f>
        <v>1212.31</v>
      </c>
      <c r="P14" s="38">
        <f>H14+J14+L14+N14</f>
        <v>0</v>
      </c>
      <c r="Q14" s="42">
        <v>45657</v>
      </c>
      <c r="R14" s="43" t="s">
        <v>69</v>
      </c>
      <c r="S14" s="70"/>
      <c r="T14" s="69" t="s">
        <v>58</v>
      </c>
    </row>
    <row r="15" spans="1:20" ht="36.75" customHeight="1" x14ac:dyDescent="0.25">
      <c r="A15" s="144"/>
      <c r="B15" s="146" t="s">
        <v>32</v>
      </c>
      <c r="C15" s="145"/>
      <c r="D15" s="96" t="s">
        <v>6</v>
      </c>
      <c r="E15" s="138" t="s">
        <v>27</v>
      </c>
      <c r="F15" s="138" t="s">
        <v>83</v>
      </c>
      <c r="G15" s="44">
        <f t="shared" ref="G15:P15" si="4">SUM(G16:G18)</f>
        <v>0</v>
      </c>
      <c r="H15" s="44">
        <f t="shared" si="4"/>
        <v>0</v>
      </c>
      <c r="I15" s="44">
        <f t="shared" si="4"/>
        <v>210000</v>
      </c>
      <c r="J15" s="44">
        <f t="shared" si="4"/>
        <v>0</v>
      </c>
      <c r="K15" s="44">
        <f t="shared" si="4"/>
        <v>0</v>
      </c>
      <c r="L15" s="44">
        <f t="shared" si="4"/>
        <v>0</v>
      </c>
      <c r="M15" s="44">
        <f t="shared" si="4"/>
        <v>0</v>
      </c>
      <c r="N15" s="44">
        <f t="shared" si="4"/>
        <v>0</v>
      </c>
      <c r="O15" s="44">
        <f t="shared" si="4"/>
        <v>210000</v>
      </c>
      <c r="P15" s="44">
        <f t="shared" si="4"/>
        <v>0</v>
      </c>
      <c r="Q15" s="35"/>
      <c r="R15" s="50"/>
      <c r="S15" s="34"/>
      <c r="T15" s="140" t="s">
        <v>51</v>
      </c>
    </row>
    <row r="16" spans="1:20" ht="62.25" customHeight="1" x14ac:dyDescent="0.25">
      <c r="A16" s="144"/>
      <c r="B16" s="142"/>
      <c r="C16" s="145"/>
      <c r="D16" s="24" t="s">
        <v>48</v>
      </c>
      <c r="E16" s="139"/>
      <c r="F16" s="139"/>
      <c r="G16" s="38">
        <v>0</v>
      </c>
      <c r="H16" s="38">
        <v>0</v>
      </c>
      <c r="I16" s="38">
        <v>35580.645530000002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88">
        <f>G16+I16+K16+M16</f>
        <v>35580.645530000002</v>
      </c>
      <c r="P16" s="38">
        <f>H16+J16+L16+N16</f>
        <v>0</v>
      </c>
      <c r="Q16" s="35">
        <v>45504</v>
      </c>
      <c r="R16" s="43" t="s">
        <v>69</v>
      </c>
      <c r="S16" s="151" t="s">
        <v>82</v>
      </c>
      <c r="T16" s="140"/>
    </row>
    <row r="17" spans="1:20" ht="60.75" customHeight="1" x14ac:dyDescent="0.25">
      <c r="A17" s="144"/>
      <c r="B17" s="142"/>
      <c r="C17" s="145"/>
      <c r="D17" s="24" t="s">
        <v>49</v>
      </c>
      <c r="E17" s="139"/>
      <c r="F17" s="139"/>
      <c r="G17" s="38">
        <v>0</v>
      </c>
      <c r="H17" s="38">
        <v>0</v>
      </c>
      <c r="I17" s="38">
        <v>55783.936560000002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88">
        <f t="shared" ref="O17:O18" si="5">G17+I17+K17+M17</f>
        <v>55783.936560000002</v>
      </c>
      <c r="P17" s="38">
        <f t="shared" ref="P17:P18" si="6">H17+J17+L17+N17</f>
        <v>0</v>
      </c>
      <c r="Q17" s="35">
        <v>45519</v>
      </c>
      <c r="R17" s="43" t="s">
        <v>69</v>
      </c>
      <c r="S17" s="151"/>
      <c r="T17" s="140"/>
    </row>
    <row r="18" spans="1:20" ht="61.5" customHeight="1" x14ac:dyDescent="0.25">
      <c r="A18" s="30"/>
      <c r="B18" s="143"/>
      <c r="C18" s="12"/>
      <c r="D18" s="24" t="s">
        <v>50</v>
      </c>
      <c r="E18" s="139"/>
      <c r="F18" s="139"/>
      <c r="G18" s="38">
        <v>0</v>
      </c>
      <c r="H18" s="38">
        <v>0</v>
      </c>
      <c r="I18" s="38">
        <v>118635.41791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88">
        <f t="shared" si="5"/>
        <v>118635.41791</v>
      </c>
      <c r="P18" s="38">
        <f t="shared" si="6"/>
        <v>0</v>
      </c>
      <c r="Q18" s="35">
        <v>45534</v>
      </c>
      <c r="R18" s="43" t="s">
        <v>69</v>
      </c>
      <c r="S18" s="151"/>
      <c r="T18" s="140"/>
    </row>
    <row r="19" spans="1:20" ht="24.75" customHeight="1" x14ac:dyDescent="0.25">
      <c r="A19" s="21"/>
      <c r="B19" s="147" t="s">
        <v>29</v>
      </c>
      <c r="C19" s="147"/>
      <c r="D19" s="147"/>
      <c r="E19" s="24"/>
      <c r="F19" s="14"/>
      <c r="G19" s="45">
        <f>G20+G25+G28</f>
        <v>32426.418449999997</v>
      </c>
      <c r="H19" s="45">
        <f>H20+H25+H28</f>
        <v>0</v>
      </c>
      <c r="I19" s="45">
        <f>I20+I25+I28</f>
        <v>661.76364000000001</v>
      </c>
      <c r="J19" s="45">
        <f>J20+J25+J28</f>
        <v>0</v>
      </c>
      <c r="K19" s="45">
        <f>K20+K25+K28+K30</f>
        <v>77835.024860000005</v>
      </c>
      <c r="L19" s="45">
        <f>L20+L25+L28</f>
        <v>0</v>
      </c>
      <c r="M19" s="45">
        <f>M20+M25+M28</f>
        <v>0</v>
      </c>
      <c r="N19" s="45">
        <f>N20+N25+N28</f>
        <v>0</v>
      </c>
      <c r="O19" s="84">
        <f>G19+I19+K19+M19</f>
        <v>110923.20694999999</v>
      </c>
      <c r="P19" s="84">
        <f>H19+J19+L19+N19</f>
        <v>0</v>
      </c>
      <c r="Q19" s="35"/>
      <c r="R19" s="28"/>
      <c r="S19" s="46"/>
      <c r="T19" s="37"/>
    </row>
    <row r="20" spans="1:20" s="5" customFormat="1" ht="51" customHeight="1" x14ac:dyDescent="0.25">
      <c r="A20" s="136">
        <v>5</v>
      </c>
      <c r="B20" s="137" t="s">
        <v>21</v>
      </c>
      <c r="C20" s="72">
        <v>7</v>
      </c>
      <c r="D20" s="102" t="s">
        <v>25</v>
      </c>
      <c r="E20" s="140" t="s">
        <v>26</v>
      </c>
      <c r="F20" s="141" t="s">
        <v>76</v>
      </c>
      <c r="G20" s="44">
        <f>G21+G22+G24+G23</f>
        <v>32426.418449999997</v>
      </c>
      <c r="H20" s="44">
        <f t="shared" ref="H20:N20" si="7">H21+H22+H24+H23</f>
        <v>0</v>
      </c>
      <c r="I20" s="44">
        <f t="shared" si="7"/>
        <v>661.76364000000001</v>
      </c>
      <c r="J20" s="44">
        <f t="shared" si="7"/>
        <v>0</v>
      </c>
      <c r="K20" s="44">
        <f t="shared" si="7"/>
        <v>37025.28486</v>
      </c>
      <c r="L20" s="44">
        <f t="shared" si="7"/>
        <v>0</v>
      </c>
      <c r="M20" s="44">
        <f t="shared" si="7"/>
        <v>0</v>
      </c>
      <c r="N20" s="44">
        <f t="shared" si="7"/>
        <v>0</v>
      </c>
      <c r="O20" s="44">
        <f>O21+O22+O24</f>
        <v>69516.466950000002</v>
      </c>
      <c r="P20" s="44">
        <f>P21+P22+P24</f>
        <v>0</v>
      </c>
      <c r="R20" s="43"/>
      <c r="S20" s="36"/>
      <c r="T20" s="116" t="s">
        <v>51</v>
      </c>
    </row>
    <row r="21" spans="1:20" ht="57" customHeight="1" x14ac:dyDescent="0.25">
      <c r="A21" s="136"/>
      <c r="B21" s="137"/>
      <c r="C21" s="13" t="s">
        <v>7</v>
      </c>
      <c r="D21" s="101" t="s">
        <v>70</v>
      </c>
      <c r="E21" s="140"/>
      <c r="F21" s="142"/>
      <c r="G21" s="41">
        <v>21075.28615</v>
      </c>
      <c r="H21" s="47">
        <v>0</v>
      </c>
      <c r="I21" s="41">
        <v>430.10788000000002</v>
      </c>
      <c r="J21" s="41">
        <v>0</v>
      </c>
      <c r="K21" s="41">
        <v>23065.149269999998</v>
      </c>
      <c r="L21" s="41">
        <v>0</v>
      </c>
      <c r="M21" s="41">
        <v>0</v>
      </c>
      <c r="N21" s="41">
        <v>0</v>
      </c>
      <c r="O21" s="41">
        <f>G21+I21+K21+M21</f>
        <v>44570.543299999998</v>
      </c>
      <c r="P21" s="41">
        <f>H21+J21+L21+N21</f>
        <v>0</v>
      </c>
      <c r="Q21" s="105">
        <v>45567</v>
      </c>
      <c r="R21" s="36" t="s">
        <v>69</v>
      </c>
      <c r="S21" s="36" t="s">
        <v>77</v>
      </c>
      <c r="T21" s="116"/>
    </row>
    <row r="22" spans="1:20" ht="58.5" customHeight="1" x14ac:dyDescent="0.25">
      <c r="A22" s="136"/>
      <c r="B22" s="137"/>
      <c r="C22" s="13" t="s">
        <v>8</v>
      </c>
      <c r="D22" s="101" t="s">
        <v>71</v>
      </c>
      <c r="E22" s="140"/>
      <c r="F22" s="142"/>
      <c r="G22" s="47">
        <v>11351.132299999999</v>
      </c>
      <c r="H22" s="47">
        <v>0</v>
      </c>
      <c r="I22" s="47">
        <v>231.65575999999999</v>
      </c>
      <c r="J22" s="41">
        <v>0</v>
      </c>
      <c r="K22" s="47">
        <v>13013.13559</v>
      </c>
      <c r="L22" s="41">
        <v>0</v>
      </c>
      <c r="M22" s="41">
        <v>0</v>
      </c>
      <c r="N22" s="41">
        <v>0</v>
      </c>
      <c r="O22" s="41">
        <f t="shared" ref="O22:O24" si="8">G22+I22+K22+M22</f>
        <v>24595.923649999997</v>
      </c>
      <c r="P22" s="41">
        <f t="shared" ref="P22:P24" si="9">H22+J22+L22+N22</f>
        <v>0</v>
      </c>
      <c r="Q22" s="105">
        <v>45537</v>
      </c>
      <c r="R22" s="36" t="s">
        <v>69</v>
      </c>
      <c r="S22" s="36" t="s">
        <v>78</v>
      </c>
      <c r="T22" s="116"/>
    </row>
    <row r="23" spans="1:20" ht="74.25" customHeight="1" x14ac:dyDescent="0.25">
      <c r="A23" s="136"/>
      <c r="B23" s="137"/>
      <c r="C23" s="13" t="s">
        <v>9</v>
      </c>
      <c r="D23" s="65" t="s">
        <v>73</v>
      </c>
      <c r="E23" s="140"/>
      <c r="F23" s="142"/>
      <c r="G23" s="47">
        <v>0</v>
      </c>
      <c r="H23" s="47">
        <v>0</v>
      </c>
      <c r="I23" s="47">
        <v>0</v>
      </c>
      <c r="J23" s="41">
        <v>0</v>
      </c>
      <c r="K23" s="47">
        <v>597</v>
      </c>
      <c r="L23" s="41">
        <v>0</v>
      </c>
      <c r="M23" s="41">
        <v>0</v>
      </c>
      <c r="N23" s="41">
        <v>0</v>
      </c>
      <c r="O23" s="41">
        <f t="shared" si="8"/>
        <v>597</v>
      </c>
      <c r="P23" s="41">
        <f t="shared" si="9"/>
        <v>0</v>
      </c>
      <c r="Q23" s="36">
        <v>45567</v>
      </c>
      <c r="R23" s="36" t="s">
        <v>69</v>
      </c>
      <c r="S23" s="42" t="s">
        <v>79</v>
      </c>
      <c r="T23" s="116"/>
    </row>
    <row r="24" spans="1:20" ht="74.25" customHeight="1" x14ac:dyDescent="0.25">
      <c r="A24" s="136"/>
      <c r="B24" s="137"/>
      <c r="C24" s="13" t="s">
        <v>72</v>
      </c>
      <c r="D24" s="65" t="s">
        <v>74</v>
      </c>
      <c r="E24" s="140"/>
      <c r="F24" s="142"/>
      <c r="G24" s="47">
        <v>0</v>
      </c>
      <c r="H24" s="47">
        <v>0</v>
      </c>
      <c r="I24" s="47">
        <v>0</v>
      </c>
      <c r="J24" s="41">
        <v>0</v>
      </c>
      <c r="K24" s="47">
        <v>350</v>
      </c>
      <c r="L24" s="41">
        <v>0</v>
      </c>
      <c r="M24" s="41">
        <v>0</v>
      </c>
      <c r="N24" s="41">
        <v>0</v>
      </c>
      <c r="O24" s="41">
        <f t="shared" si="8"/>
        <v>350</v>
      </c>
      <c r="P24" s="41">
        <f t="shared" si="9"/>
        <v>0</v>
      </c>
      <c r="Q24" s="36">
        <v>45537</v>
      </c>
      <c r="R24" s="36" t="s">
        <v>69</v>
      </c>
      <c r="S24" s="107" t="s">
        <v>80</v>
      </c>
      <c r="T24" s="116"/>
    </row>
    <row r="25" spans="1:20" x14ac:dyDescent="0.25">
      <c r="A25" s="71"/>
      <c r="B25" s="72"/>
      <c r="C25" s="13" t="s">
        <v>34</v>
      </c>
      <c r="D25" s="103" t="s">
        <v>35</v>
      </c>
      <c r="E25" s="140"/>
      <c r="F25" s="142"/>
      <c r="G25" s="44">
        <f>G26</f>
        <v>0</v>
      </c>
      <c r="H25" s="44">
        <f t="shared" ref="H25:K25" si="10">H26</f>
        <v>0</v>
      </c>
      <c r="I25" s="44">
        <f t="shared" si="10"/>
        <v>0</v>
      </c>
      <c r="J25" s="44">
        <f t="shared" si="10"/>
        <v>0</v>
      </c>
      <c r="K25" s="44">
        <f t="shared" si="10"/>
        <v>0</v>
      </c>
      <c r="L25" s="44">
        <f>L26</f>
        <v>0</v>
      </c>
      <c r="M25" s="44">
        <f>M26</f>
        <v>0</v>
      </c>
      <c r="N25" s="44">
        <f>N26</f>
        <v>0</v>
      </c>
      <c r="O25" s="44">
        <f>O26</f>
        <v>0</v>
      </c>
      <c r="P25" s="44">
        <f>P26</f>
        <v>0</v>
      </c>
      <c r="Q25" s="77"/>
      <c r="R25" s="51"/>
      <c r="S25" s="77"/>
      <c r="T25" s="116"/>
    </row>
    <row r="26" spans="1:20" x14ac:dyDescent="0.25">
      <c r="A26" s="71"/>
      <c r="B26" s="72"/>
      <c r="C26" s="13" t="s">
        <v>36</v>
      </c>
      <c r="D26" s="92"/>
      <c r="E26" s="140"/>
      <c r="F26" s="142"/>
      <c r="G26" s="47"/>
      <c r="H26" s="47"/>
      <c r="I26" s="47"/>
      <c r="J26" s="47"/>
      <c r="K26" s="47"/>
      <c r="L26" s="47"/>
      <c r="M26" s="47"/>
      <c r="N26" s="47"/>
      <c r="O26" s="41"/>
      <c r="P26" s="41"/>
      <c r="Q26" s="77"/>
      <c r="R26" s="51"/>
      <c r="S26" s="78"/>
      <c r="T26" s="116"/>
    </row>
    <row r="27" spans="1:20" x14ac:dyDescent="0.25">
      <c r="A27" s="71"/>
      <c r="B27" s="72"/>
      <c r="C27" s="13" t="s">
        <v>37</v>
      </c>
      <c r="D27" s="103" t="s">
        <v>38</v>
      </c>
      <c r="E27" s="140"/>
      <c r="F27" s="142"/>
      <c r="G27" s="47"/>
      <c r="H27" s="47"/>
      <c r="I27" s="47"/>
      <c r="J27" s="47"/>
      <c r="K27" s="47"/>
      <c r="L27" s="47"/>
      <c r="M27" s="47"/>
      <c r="N27" s="47"/>
      <c r="O27" s="41"/>
      <c r="P27" s="41"/>
      <c r="Q27" s="77"/>
      <c r="R27" s="51"/>
      <c r="S27" s="77"/>
      <c r="T27" s="116"/>
    </row>
    <row r="28" spans="1:20" ht="35.25" customHeight="1" x14ac:dyDescent="0.25">
      <c r="A28" s="71"/>
      <c r="B28" s="72"/>
      <c r="C28" s="13" t="s">
        <v>39</v>
      </c>
      <c r="D28" s="103" t="s">
        <v>40</v>
      </c>
      <c r="E28" s="140"/>
      <c r="F28" s="142"/>
      <c r="G28" s="44">
        <f>G29</f>
        <v>0</v>
      </c>
      <c r="H28" s="44">
        <f t="shared" ref="H28:N28" si="11">H29</f>
        <v>0</v>
      </c>
      <c r="I28" s="44">
        <f t="shared" si="11"/>
        <v>0</v>
      </c>
      <c r="J28" s="44">
        <f t="shared" si="11"/>
        <v>0</v>
      </c>
      <c r="K28" s="44">
        <f t="shared" si="11"/>
        <v>363</v>
      </c>
      <c r="L28" s="44">
        <f t="shared" si="11"/>
        <v>0</v>
      </c>
      <c r="M28" s="44">
        <f t="shared" si="11"/>
        <v>0</v>
      </c>
      <c r="N28" s="44">
        <f t="shared" si="11"/>
        <v>0</v>
      </c>
      <c r="O28" s="44">
        <f t="shared" ref="O28" si="12">O29</f>
        <v>363</v>
      </c>
      <c r="P28" s="44">
        <f t="shared" ref="P28" si="13">P29</f>
        <v>0</v>
      </c>
      <c r="Q28" s="77"/>
      <c r="R28" s="51"/>
      <c r="S28" s="77"/>
      <c r="T28" s="116"/>
    </row>
    <row r="29" spans="1:20" ht="82.5" customHeight="1" x14ac:dyDescent="0.25">
      <c r="A29" s="71"/>
      <c r="B29" s="72"/>
      <c r="C29" s="13" t="s">
        <v>41</v>
      </c>
      <c r="D29" s="65" t="s">
        <v>75</v>
      </c>
      <c r="E29" s="140"/>
      <c r="F29" s="143"/>
      <c r="G29" s="47"/>
      <c r="H29" s="47"/>
      <c r="I29" s="47"/>
      <c r="J29" s="47"/>
      <c r="K29" s="47">
        <v>363</v>
      </c>
      <c r="L29" s="47"/>
      <c r="M29" s="47"/>
      <c r="N29" s="47"/>
      <c r="O29" s="88">
        <f>G29+I29+K29+M29</f>
        <v>363</v>
      </c>
      <c r="P29" s="88">
        <f>H29+J29+L29+N29</f>
        <v>0</v>
      </c>
      <c r="Q29" s="87">
        <v>45261</v>
      </c>
      <c r="R29" s="79"/>
      <c r="S29" s="106" t="s">
        <v>81</v>
      </c>
      <c r="T29" s="116"/>
    </row>
    <row r="30" spans="1:20" x14ac:dyDescent="0.25">
      <c r="A30" s="71"/>
      <c r="B30" s="72"/>
      <c r="C30" s="13"/>
      <c r="D30" s="65" t="s">
        <v>42</v>
      </c>
      <c r="E30" s="82"/>
      <c r="F30" s="80"/>
      <c r="G30" s="47"/>
      <c r="H30" s="47"/>
      <c r="I30" s="47"/>
      <c r="J30" s="47"/>
      <c r="K30" s="104">
        <v>40446.74</v>
      </c>
      <c r="L30" s="47"/>
      <c r="M30" s="47"/>
      <c r="N30" s="47"/>
      <c r="O30" s="76"/>
      <c r="P30" s="76"/>
      <c r="Q30" s="81"/>
      <c r="R30" s="73"/>
      <c r="S30" s="81"/>
      <c r="T30" s="74"/>
    </row>
    <row r="31" spans="1:20" x14ac:dyDescent="0.25">
      <c r="A31" s="2" t="s">
        <v>31</v>
      </c>
      <c r="B31" s="75"/>
      <c r="C31" s="75"/>
      <c r="D31" s="75"/>
      <c r="E31" s="64"/>
      <c r="F31" s="11"/>
      <c r="G31" s="83">
        <f t="shared" ref="G31:N31" si="14">G19+G15+G6</f>
        <v>32426.418449999997</v>
      </c>
      <c r="H31" s="83">
        <f t="shared" si="14"/>
        <v>0</v>
      </c>
      <c r="I31" s="83">
        <f t="shared" si="14"/>
        <v>210758.30364</v>
      </c>
      <c r="J31" s="83">
        <f t="shared" si="14"/>
        <v>42.32</v>
      </c>
      <c r="K31" s="83">
        <f t="shared" si="14"/>
        <v>77836.39486</v>
      </c>
      <c r="L31" s="83">
        <f t="shared" si="14"/>
        <v>0</v>
      </c>
      <c r="M31" s="83">
        <f t="shared" si="14"/>
        <v>4797.29</v>
      </c>
      <c r="N31" s="83">
        <f t="shared" si="14"/>
        <v>2073.91</v>
      </c>
      <c r="O31" s="83">
        <f>O19+O15+O6+O11</f>
        <v>375004.98595</v>
      </c>
      <c r="P31" s="83">
        <f>P19+P15+P6+P11</f>
        <v>4914.3</v>
      </c>
      <c r="R31" s="16"/>
      <c r="T31" s="64"/>
    </row>
    <row r="32" spans="1:20" x14ac:dyDescent="0.25">
      <c r="A32" s="2"/>
      <c r="B32" s="2"/>
      <c r="C32" s="2"/>
      <c r="D32" s="2"/>
      <c r="G32" s="6"/>
      <c r="H32" s="7"/>
      <c r="I32" s="52"/>
      <c r="J32" s="52"/>
      <c r="K32" s="54"/>
      <c r="L32" s="8"/>
      <c r="M32" s="8"/>
      <c r="N32" s="8"/>
      <c r="O32" s="9"/>
      <c r="P32" s="1"/>
      <c r="Q32" s="23"/>
    </row>
    <row r="33" spans="1:17" x14ac:dyDescent="0.25">
      <c r="A33" s="2"/>
      <c r="B33" s="2"/>
      <c r="C33" s="2"/>
      <c r="D33" s="2"/>
      <c r="G33" s="6"/>
      <c r="H33" s="6"/>
      <c r="I33" s="53"/>
      <c r="J33" s="53"/>
      <c r="K33" s="55"/>
      <c r="L33" s="6"/>
      <c r="M33" s="6"/>
      <c r="N33" s="6"/>
      <c r="O33" s="6"/>
      <c r="P33" s="1"/>
      <c r="Q33" s="23"/>
    </row>
    <row r="34" spans="1:17" x14ac:dyDescent="0.25">
      <c r="A34" s="2"/>
      <c r="B34" s="2"/>
      <c r="C34" s="2"/>
      <c r="D34" s="2"/>
      <c r="G34" s="6"/>
      <c r="H34" s="6"/>
      <c r="I34" s="53"/>
      <c r="J34" s="53"/>
      <c r="K34" s="56"/>
      <c r="L34" s="6"/>
      <c r="M34" s="6"/>
      <c r="N34" s="6"/>
      <c r="O34" s="6"/>
      <c r="P34" s="1"/>
      <c r="Q34" s="23"/>
    </row>
    <row r="35" spans="1:17" x14ac:dyDescent="0.25">
      <c r="A35" s="2"/>
      <c r="B35" s="2"/>
      <c r="C35" s="2"/>
      <c r="D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3"/>
    </row>
    <row r="36" spans="1:17" x14ac:dyDescent="0.25">
      <c r="A36" s="2"/>
      <c r="B36" s="2"/>
      <c r="C36" s="2"/>
      <c r="D36" s="2"/>
      <c r="F36" s="1"/>
      <c r="G36" s="1"/>
      <c r="H36" s="1"/>
      <c r="I36" s="1"/>
      <c r="J36" s="1"/>
      <c r="K36" s="1"/>
      <c r="O36" s="1"/>
    </row>
  </sheetData>
  <mergeCells count="37">
    <mergeCell ref="T20:T29"/>
    <mergeCell ref="T7:T9"/>
    <mergeCell ref="F7:F9"/>
    <mergeCell ref="M4:N4"/>
    <mergeCell ref="O4:P4"/>
    <mergeCell ref="T15:T18"/>
    <mergeCell ref="S16:S18"/>
    <mergeCell ref="A20:A24"/>
    <mergeCell ref="B20:B24"/>
    <mergeCell ref="F15:F18"/>
    <mergeCell ref="E20:E29"/>
    <mergeCell ref="F20:F29"/>
    <mergeCell ref="A15:A17"/>
    <mergeCell ref="C15:C17"/>
    <mergeCell ref="B15:B18"/>
    <mergeCell ref="E15:E18"/>
    <mergeCell ref="B19:D19"/>
    <mergeCell ref="A7:A10"/>
    <mergeCell ref="B7:B10"/>
    <mergeCell ref="C7:C10"/>
    <mergeCell ref="D7:D9"/>
    <mergeCell ref="E7:E9"/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K4:L4"/>
  </mergeCells>
  <pageMargins left="0.25" right="0.25" top="0.75" bottom="0.75" header="0.3" footer="0.3"/>
  <pageSetup paperSize="9" scale="2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X48"/>
  <sheetViews>
    <sheetView topLeftCell="A16" workbookViewId="0">
      <selection activeCell="J32" sqref="J32"/>
    </sheetView>
  </sheetViews>
  <sheetFormatPr defaultRowHeight="15" x14ac:dyDescent="0.25"/>
  <cols>
    <col min="6" max="6" width="13.85546875" customWidth="1"/>
    <col min="7" max="7" width="17.7109375" customWidth="1"/>
    <col min="9" max="9" width="16.85546875" customWidth="1"/>
    <col min="19" max="19" width="11.140625" customWidth="1"/>
    <col min="20" max="20" width="11" customWidth="1"/>
    <col min="23" max="24" width="9.5703125" bestFit="1" customWidth="1"/>
  </cols>
  <sheetData>
    <row r="3" spans="8:14" x14ac:dyDescent="0.25">
      <c r="H3" s="23"/>
      <c r="I3" s="1"/>
    </row>
    <row r="4" spans="8:14" x14ac:dyDescent="0.25">
      <c r="H4" s="23"/>
      <c r="I4" s="1"/>
    </row>
    <row r="5" spans="8:14" x14ac:dyDescent="0.25">
      <c r="H5" s="23"/>
    </row>
    <row r="6" spans="8:14" ht="15.75" thickBot="1" x14ac:dyDescent="0.3">
      <c r="H6" s="23"/>
    </row>
    <row r="7" spans="8:14" ht="16.5" thickTop="1" thickBot="1" x14ac:dyDescent="0.3">
      <c r="H7" s="23"/>
      <c r="I7" s="1"/>
      <c r="L7" s="26"/>
      <c r="M7" s="22"/>
      <c r="N7" s="22"/>
    </row>
    <row r="8" spans="8:14" ht="15.75" thickBot="1" x14ac:dyDescent="0.3">
      <c r="H8" s="23"/>
      <c r="L8" s="27"/>
    </row>
    <row r="9" spans="8:14" ht="15.75" thickBot="1" x14ac:dyDescent="0.3">
      <c r="H9" s="23"/>
      <c r="L9" s="27"/>
      <c r="M9" s="22"/>
    </row>
    <row r="10" spans="8:14" ht="15.75" thickBot="1" x14ac:dyDescent="0.3">
      <c r="H10" s="23"/>
      <c r="L10" s="27"/>
    </row>
    <row r="11" spans="8:14" ht="15.75" thickBot="1" x14ac:dyDescent="0.3">
      <c r="H11" s="23"/>
      <c r="L11" s="27"/>
    </row>
    <row r="12" spans="8:14" ht="15.75" thickBot="1" x14ac:dyDescent="0.3">
      <c r="H12" s="23"/>
      <c r="L12" s="27"/>
    </row>
    <row r="13" spans="8:14" ht="15.75" thickBot="1" x14ac:dyDescent="0.3">
      <c r="H13" s="23"/>
      <c r="L13" s="27"/>
    </row>
    <row r="14" spans="8:14" ht="15.75" thickBot="1" x14ac:dyDescent="0.3">
      <c r="L14" s="27"/>
    </row>
    <row r="15" spans="8:14" x14ac:dyDescent="0.25">
      <c r="L15" s="22"/>
      <c r="M15" s="22"/>
    </row>
    <row r="18" spans="5:24" x14ac:dyDescent="0.25">
      <c r="S18" s="25"/>
      <c r="T18" s="25"/>
    </row>
    <row r="19" spans="5:24" x14ac:dyDescent="0.25">
      <c r="S19" s="25"/>
      <c r="T19" s="25"/>
    </row>
    <row r="20" spans="5:24" x14ac:dyDescent="0.25">
      <c r="S20" s="25"/>
      <c r="T20" s="25"/>
      <c r="W20" s="22"/>
      <c r="X20" s="22"/>
    </row>
    <row r="21" spans="5:24" x14ac:dyDescent="0.25">
      <c r="S21" s="25"/>
      <c r="T21" s="25"/>
    </row>
    <row r="22" spans="5:24" x14ac:dyDescent="0.25">
      <c r="S22" s="25"/>
      <c r="T22" s="25"/>
    </row>
    <row r="23" spans="5:24" x14ac:dyDescent="0.25">
      <c r="S23" s="25"/>
      <c r="T23" s="25"/>
    </row>
    <row r="24" spans="5:24" x14ac:dyDescent="0.25">
      <c r="S24" s="22"/>
      <c r="T24" s="22"/>
    </row>
    <row r="29" spans="5:24" x14ac:dyDescent="0.25">
      <c r="E29" s="64"/>
      <c r="F29" s="64"/>
      <c r="G29" s="64"/>
    </row>
    <row r="30" spans="5:24" x14ac:dyDescent="0.25">
      <c r="E30" s="64"/>
      <c r="F30" s="64"/>
      <c r="G30" s="64"/>
    </row>
    <row r="31" spans="5:24" x14ac:dyDescent="0.25">
      <c r="E31" s="108"/>
      <c r="F31" s="64"/>
      <c r="G31" s="64"/>
    </row>
    <row r="32" spans="5:24" x14ac:dyDescent="0.25">
      <c r="E32" s="108"/>
      <c r="F32" s="64"/>
      <c r="G32" s="64"/>
    </row>
    <row r="33" spans="5:7" x14ac:dyDescent="0.25">
      <c r="E33" s="108"/>
      <c r="F33" s="64"/>
      <c r="G33" s="64"/>
    </row>
    <row r="34" spans="5:7" x14ac:dyDescent="0.25">
      <c r="E34" s="108"/>
      <c r="F34" s="64"/>
      <c r="G34" s="64"/>
    </row>
    <row r="35" spans="5:7" x14ac:dyDescent="0.25">
      <c r="E35" s="108"/>
      <c r="F35" s="64"/>
      <c r="G35" s="64"/>
    </row>
    <row r="36" spans="5:7" x14ac:dyDescent="0.25">
      <c r="E36" s="108"/>
      <c r="F36" s="64"/>
      <c r="G36" s="64"/>
    </row>
    <row r="37" spans="5:7" x14ac:dyDescent="0.25">
      <c r="E37" s="108"/>
      <c r="F37" s="64"/>
      <c r="G37" s="64"/>
    </row>
    <row r="38" spans="5:7" x14ac:dyDescent="0.25">
      <c r="E38" s="108"/>
      <c r="F38" s="64"/>
      <c r="G38" s="64"/>
    </row>
    <row r="39" spans="5:7" x14ac:dyDescent="0.25">
      <c r="E39" s="108"/>
      <c r="F39" s="64"/>
      <c r="G39" s="64"/>
    </row>
    <row r="40" spans="5:7" x14ac:dyDescent="0.25">
      <c r="E40" s="108"/>
      <c r="F40" s="64"/>
      <c r="G40" s="64"/>
    </row>
    <row r="41" spans="5:7" x14ac:dyDescent="0.25">
      <c r="E41" s="108"/>
      <c r="F41" s="64"/>
      <c r="G41" s="64"/>
    </row>
    <row r="42" spans="5:7" x14ac:dyDescent="0.25">
      <c r="E42" s="109"/>
      <c r="F42" s="64"/>
      <c r="G42" s="64"/>
    </row>
    <row r="43" spans="5:7" x14ac:dyDescent="0.25">
      <c r="E43" s="108"/>
      <c r="F43" s="64"/>
      <c r="G43" s="64"/>
    </row>
    <row r="44" spans="5:7" x14ac:dyDescent="0.25">
      <c r="E44" s="108"/>
      <c r="F44" s="64"/>
      <c r="G44" s="64"/>
    </row>
    <row r="45" spans="5:7" x14ac:dyDescent="0.25">
      <c r="E45" s="108"/>
      <c r="F45" s="64"/>
      <c r="G45" s="64"/>
    </row>
    <row r="46" spans="5:7" x14ac:dyDescent="0.25">
      <c r="E46" s="64"/>
      <c r="F46" s="64"/>
      <c r="G46" s="64"/>
    </row>
    <row r="47" spans="5:7" x14ac:dyDescent="0.25">
      <c r="E47" s="64"/>
      <c r="F47" s="64"/>
      <c r="G47" s="64"/>
    </row>
    <row r="48" spans="5:7" x14ac:dyDescent="0.25">
      <c r="E48" s="64"/>
      <c r="F48" s="64"/>
      <c r="G48" s="6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31.03.2024</vt:lpstr>
      <vt:lpstr>Лист3</vt:lpstr>
      <vt:lpstr>'31.03.2024'!Заголовки_для_печати</vt:lpstr>
      <vt:lpstr>'31.03.2024'!Область_печати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2024-07-08T11:27:28Z</dcterms:modified>
</cp:coreProperties>
</file>